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442B952A-67A5-4721-B8F4-04178DA42BD3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<sst xmlns="http://schemas.openxmlformats.org/spreadsheetml/2006/main" count="70" uniqueCount="43">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</sst>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5" zoomScale="80" zoomScaleNormal="55" zoomScaleSheetLayoutView="80" workbookViewId="0">
      <selection activeCell="M7" sqref="M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7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21" ht="20.100000000000001" customHeight="1" x14ac:dyDescent="0.2">
      <c r="A6" s="77" t="s">
        <v>13</v>
      </c>
      <c r="B6" s="75" t="s">
        <v>40</v>
      </c>
      <c r="C6" s="23">
        <v>2800</v>
      </c>
      <c r="D6" s="24"/>
      <c r="E6" s="23">
        <f t="shared" ref="E6:F7" si="0">C6-G6</f>
        <v>2260</v>
      </c>
      <c r="F6" s="24">
        <f t="shared" si="0"/>
        <v>0</v>
      </c>
      <c r="G6" s="25">
        <v>540</v>
      </c>
      <c r="H6" s="26"/>
      <c r="I6" s="27">
        <f>G6/C6</f>
        <v>0.19285714285714287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14</v>
      </c>
      <c r="B7" s="76" t="s">
        <v>41</v>
      </c>
      <c r="C7" s="35">
        <v>2900</v>
      </c>
      <c r="D7" s="36"/>
      <c r="E7" s="35">
        <f t="shared" si="0"/>
        <v>2580</v>
      </c>
      <c r="F7" s="36">
        <f t="shared" si="0"/>
        <v>0</v>
      </c>
      <c r="G7" s="37">
        <v>320</v>
      </c>
      <c r="H7" s="38"/>
      <c r="I7" s="39">
        <f t="shared" ref="I7:J7" si="1">G7/C7</f>
        <v>0.1103448275862069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15</v>
      </c>
      <c r="B8" s="76" t="s">
        <v>41</v>
      </c>
      <c r="C8" s="50"/>
      <c r="D8" s="48"/>
      <c r="E8" s="47"/>
      <c r="F8" s="48"/>
      <c r="G8" s="41"/>
      <c r="H8" s="42"/>
      <c r="I8" s="49"/>
      <c r="J8" s="42"/>
      <c r="K8" s="41"/>
      <c r="L8" s="42"/>
      <c r="M8" s="43"/>
      <c r="N8" s="44"/>
      <c r="O8" s="51">
        <v>540</v>
      </c>
      <c r="P8" s="52"/>
      <c r="Q8" s="66"/>
      <c r="R8" s="71"/>
    </row>
    <row r="9" spans="1:21" ht="20.100000000000001" customHeight="1" thickBot="1" x14ac:dyDescent="0.25">
      <c r="A9" s="78" t="s">
        <v>16</v>
      </c>
      <c r="B9" s="88" t="s">
        <v>42</v>
      </c>
      <c r="C9" s="89"/>
      <c r="D9" s="90"/>
      <c r="E9" s="91"/>
      <c r="F9" s="90"/>
      <c r="G9" s="92"/>
      <c r="H9" s="55"/>
      <c r="I9" s="54"/>
      <c r="J9" s="55"/>
      <c r="K9" s="92"/>
      <c r="L9" s="55"/>
      <c r="M9" s="93"/>
      <c r="N9" s="94"/>
      <c r="O9" s="56">
        <v>150</v>
      </c>
      <c r="P9" s="57"/>
      <c r="Q9" s="66"/>
      <c r="R9" s="71"/>
    </row>
    <row r="10" spans="1:21" ht="20.100000000000001" customHeight="1" thickBot="1" x14ac:dyDescent="0.25">
      <c r="A10" s="189" t="s">
        <v>17</v>
      </c>
      <c r="B10" s="190"/>
      <c r="C10" s="79">
        <f>SUM(C6:C9)</f>
        <v>5700</v>
      </c>
      <c r="D10" s="80">
        <f>SUM(D6:D9)</f>
        <v>0</v>
      </c>
      <c r="E10" s="79">
        <f>SUM(E6:E9)</f>
        <v>4840</v>
      </c>
      <c r="F10" s="80">
        <f>SUM(F6:F9)</f>
        <v>0</v>
      </c>
      <c r="G10" s="81">
        <f>SUM(G6:G9)</f>
        <v>860</v>
      </c>
      <c r="H10" s="82">
        <f>SUM(H6:H9)</f>
        <v>0</v>
      </c>
      <c r="I10" s="83"/>
      <c r="J10" s="84"/>
      <c r="K10" s="81">
        <f>SUM(K6:K9)</f>
        <v>0</v>
      </c>
      <c r="L10" s="82">
        <f>SUM(L6:L9)</f>
        <v>0</v>
      </c>
      <c r="M10" s="113">
        <f>SUM(M6:M9)</f>
        <v>0</v>
      </c>
      <c r="N10" s="85">
        <f>SUM(N6:N9)</f>
        <v>0</v>
      </c>
      <c r="O10" s="86">
        <f>SUM(O6:O9)</f>
        <v>690</v>
      </c>
      <c r="P10" s="87">
        <f>SUM(P6:P9)</f>
        <v>0</v>
      </c>
      <c r="Q10" s="53"/>
      <c r="R10" s="71"/>
    </row>
    <row r="11" spans="1:21" ht="20.100000000000001" customHeight="1" thickBot="1" x14ac:dyDescent="0.25">
      <c r="A11" s="68"/>
      <c r="B11" s="58"/>
      <c r="C11" s="58"/>
      <c r="D11" s="58"/>
      <c r="E11" s="58"/>
      <c r="F11" s="69"/>
      <c r="G11" s="69"/>
      <c r="H11" s="74"/>
      <c r="I11" s="74"/>
      <c r="J11" s="69"/>
      <c r="K11" s="69"/>
      <c r="L11" s="70"/>
      <c r="M11" s="70"/>
      <c r="N11" s="70"/>
      <c r="O11" s="70"/>
      <c r="P11" s="53"/>
      <c r="Q11" s="71"/>
    </row>
    <row r="12" spans="1:21" ht="20.100000000000001" customHeight="1" thickBot="1" x14ac:dyDescent="0.25">
      <c r="A12" s="108" t="s">
        <v>18</v>
      </c>
      <c r="B12" s="95"/>
      <c r="C12" s="95"/>
      <c r="D12" s="95"/>
      <c r="F12" s="157" t="s">
        <v>19</v>
      </c>
      <c r="G12" s="158"/>
      <c r="H12" s="131" t="s">
        <v>20</v>
      </c>
      <c r="I12" s="132"/>
      <c r="J12" s="133"/>
      <c r="L12" s="107" t="s">
        <v>21</v>
      </c>
      <c r="M12" s="96"/>
      <c r="N12" s="96"/>
      <c r="O12" s="96"/>
      <c r="P12" s="9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9" t="s">
        <v>17</v>
      </c>
      <c r="B13" s="150"/>
      <c r="C13" s="98" t="s">
        <v>11</v>
      </c>
      <c r="D13" s="99" t="s">
        <v>12</v>
      </c>
      <c r="F13" s="159"/>
      <c r="G13" s="160"/>
      <c r="H13" s="134"/>
      <c r="I13" s="135"/>
      <c r="J13" s="136"/>
      <c r="L13" s="128" t="s">
        <v>22</v>
      </c>
      <c r="M13" s="128"/>
      <c r="N13" s="128"/>
      <c r="O13" s="128"/>
      <c r="P13" s="110">
        <f>IF(R12=TRUE, 1, 0)</f>
        <v>1</v>
      </c>
    </row>
    <row r="14" spans="1:21" ht="18.75" customHeight="1" x14ac:dyDescent="0.2">
      <c r="A14" s="151" t="s">
        <v>23</v>
      </c>
      <c r="B14" s="152"/>
      <c r="C14" s="100">
        <f>G10+K10</f>
        <v>860</v>
      </c>
      <c r="D14" s="101">
        <f>H10+L10</f>
        <v>0</v>
      </c>
      <c r="F14" s="198" t="s">
        <v>24</v>
      </c>
      <c r="G14" s="199"/>
      <c r="H14" s="140"/>
      <c r="I14" s="141"/>
      <c r="J14" s="142"/>
      <c r="L14" s="129"/>
      <c r="M14" s="129"/>
      <c r="N14" s="129"/>
      <c r="O14" s="129"/>
      <c r="P14" s="11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53" t="s">
        <v>25</v>
      </c>
      <c r="B15" s="154"/>
      <c r="C15" s="104">
        <f>M10+O10</f>
        <v>690</v>
      </c>
      <c r="D15" s="105">
        <f>N10+P10</f>
        <v>0</v>
      </c>
      <c r="F15" s="200" t="s">
        <v>26</v>
      </c>
      <c r="G15" s="201"/>
      <c r="H15" s="143"/>
      <c r="I15" s="144"/>
      <c r="J15" s="145"/>
      <c r="L15" s="130" t="s">
        <v>27</v>
      </c>
      <c r="M15" s="130"/>
      <c r="N15" s="130"/>
      <c r="O15" s="130"/>
      <c r="P15" s="111" t="e">
        <f>IF(R14=TRUE, 1, 0)</f>
        <v>#DIV/0!</v>
      </c>
    </row>
    <row r="16" spans="1:21" ht="18.75" customHeight="1" thickBot="1" x14ac:dyDescent="0.3">
      <c r="A16" s="155" t="s">
        <v>28</v>
      </c>
      <c r="B16" s="156"/>
      <c r="C16" s="102">
        <f>C14-C15</f>
        <v>170</v>
      </c>
      <c r="D16" s="103">
        <f>D14-D15</f>
        <v>0</v>
      </c>
      <c r="F16" s="161" t="s">
        <v>29</v>
      </c>
      <c r="G16" s="162"/>
      <c r="H16" s="146"/>
      <c r="I16" s="147"/>
      <c r="J16" s="148"/>
      <c r="L16" s="129"/>
      <c r="M16" s="129"/>
      <c r="N16" s="129"/>
      <c r="O16" s="129"/>
      <c r="P16" s="112"/>
      <c r="R16" s="1" t="e">
        <f>AND(H17&gt;=-0.02, H17&lt;=0.02)</f>
        <v>#DIV/0!</v>
      </c>
    </row>
    <row r="17" spans="1:17" ht="16.5" customHeight="1" thickBot="1" x14ac:dyDescent="0.25">
      <c r="F17" s="214" t="s">
        <v>30</v>
      </c>
      <c r="G17" s="215"/>
      <c r="H17" s="137" t="e">
        <f>AVERAGE(H14:J16)</f>
        <v>#DIV/0!</v>
      </c>
      <c r="I17" s="138"/>
      <c r="J17" s="139"/>
      <c r="L17" s="126" t="s">
        <v>31</v>
      </c>
      <c r="M17" s="126"/>
      <c r="N17" s="126"/>
      <c r="O17" s="126"/>
      <c r="P17" s="106" t="e">
        <f>IF(R16=TRUE, 1, 0)</f>
        <v>#DIV/0!</v>
      </c>
    </row>
    <row r="18" spans="1:17" ht="13.7" customHeight="1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126"/>
      <c r="M18" s="126"/>
      <c r="N18" s="126"/>
      <c r="O18" s="126"/>
      <c r="P18" s="109"/>
    </row>
    <row r="19" spans="1:17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60"/>
      <c r="M19" s="60"/>
      <c r="N19" s="61"/>
      <c r="O19" s="61"/>
      <c r="P19" s="7"/>
      <c r="Q19" s="7"/>
    </row>
    <row r="20" spans="1:17" ht="13.5" customHeight="1" thickBot="1" x14ac:dyDescent="0.25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4"/>
      <c r="Q21" s="72"/>
    </row>
    <row r="22" spans="1:17" ht="20.100000000000001" customHeight="1" x14ac:dyDescent="0.2">
      <c r="A22" s="205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7"/>
      <c r="Q22" s="72"/>
    </row>
    <row r="23" spans="1:17" ht="20.100000000000001" customHeight="1" thickBot="1" x14ac:dyDescent="0.25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10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11" t="s">
        <v>33</v>
      </c>
      <c r="B26" s="212"/>
      <c r="C26" s="212"/>
      <c r="D26" s="212"/>
      <c r="E26" s="212"/>
      <c r="F26" s="213"/>
      <c r="G26" s="58"/>
      <c r="H26" s="58"/>
      <c r="I26" s="58"/>
      <c r="J26" s="58"/>
      <c r="K26" s="58"/>
      <c r="L26" s="58"/>
      <c r="M26" s="58"/>
      <c r="N26" s="58"/>
      <c r="O26" s="58"/>
      <c r="P26" s="53"/>
      <c r="Q26" s="59"/>
    </row>
    <row r="27" spans="1:17" ht="19.149999999999999" customHeight="1" thickBot="1" x14ac:dyDescent="0.25">
      <c r="A27" s="5" t="s">
        <v>9</v>
      </c>
      <c r="B27" s="166" t="s">
        <v>34</v>
      </c>
      <c r="C27" s="167"/>
      <c r="D27" s="168" t="s">
        <v>35</v>
      </c>
      <c r="E27" s="169"/>
      <c r="F27" s="169"/>
      <c r="G27" s="170"/>
      <c r="H27" s="168" t="s">
        <v>36</v>
      </c>
      <c r="I27" s="170"/>
      <c r="J27" s="169" t="s">
        <v>37</v>
      </c>
      <c r="K27" s="169"/>
      <c r="L27" s="197" t="s">
        <v>6</v>
      </c>
      <c r="M27" s="197"/>
      <c r="N27" s="193" t="s">
        <v>7</v>
      </c>
      <c r="O27" s="194"/>
      <c r="P27" s="63" t="s">
        <v>38</v>
      </c>
    </row>
    <row r="28" spans="1:17" ht="18.75" customHeight="1" thickBot="1" x14ac:dyDescent="0.25">
      <c r="A28" s="64" t="s">
        <v>39</v>
      </c>
      <c r="B28" s="164"/>
      <c r="C28" s="165"/>
      <c r="D28" s="171"/>
      <c r="E28" s="172"/>
      <c r="F28" s="172"/>
      <c r="G28" s="173"/>
      <c r="H28" s="171"/>
      <c r="I28" s="173"/>
      <c r="J28" s="177"/>
      <c r="K28" s="178"/>
      <c r="L28" s="175"/>
      <c r="M28" s="176"/>
      <c r="N28" s="195"/>
      <c r="O28" s="196"/>
      <c r="P28" s="62">
        <f t="shared" ref="P28:P36" si="2">L28-N28</f>
        <v>0</v>
      </c>
    </row>
    <row r="29" spans="1:17" ht="18.75" customHeight="1" thickBot="1" x14ac:dyDescent="0.25">
      <c r="A29" s="65" t="s">
        <v>39</v>
      </c>
      <c r="B29" s="163"/>
      <c r="C29" s="163"/>
      <c r="D29" s="118"/>
      <c r="E29" s="119"/>
      <c r="F29" s="119"/>
      <c r="G29" s="120"/>
      <c r="H29" s="118"/>
      <c r="I29" s="120"/>
      <c r="J29" s="191"/>
      <c r="K29" s="192"/>
      <c r="L29" s="175"/>
      <c r="M29" s="176"/>
      <c r="N29" s="195"/>
      <c r="O29" s="196"/>
      <c r="P29" s="62">
        <f t="shared" si="2"/>
        <v>0</v>
      </c>
    </row>
    <row r="30" spans="1:17" ht="19.149999999999999" customHeight="1" thickBot="1" x14ac:dyDescent="0.25">
      <c r="A30" s="65" t="s">
        <v>39</v>
      </c>
      <c r="B30" s="116"/>
      <c r="C30" s="117"/>
      <c r="D30" s="118"/>
      <c r="E30" s="119"/>
      <c r="F30" s="119"/>
      <c r="G30" s="120"/>
      <c r="H30" s="118"/>
      <c r="I30" s="120"/>
      <c r="J30" s="118"/>
      <c r="K30" s="174"/>
      <c r="L30" s="121"/>
      <c r="M30" s="122"/>
      <c r="N30" s="114"/>
      <c r="O30" s="115"/>
      <c r="P30" s="62">
        <f t="shared" si="2"/>
        <v>0</v>
      </c>
    </row>
    <row r="31" spans="1:17" ht="19.5" customHeight="1" thickBot="1" x14ac:dyDescent="0.25">
      <c r="A31" s="64" t="s">
        <v>39</v>
      </c>
      <c r="B31" s="123"/>
      <c r="C31" s="124"/>
      <c r="D31" s="116"/>
      <c r="E31" s="125"/>
      <c r="F31" s="125"/>
      <c r="G31" s="117"/>
      <c r="H31" s="116"/>
      <c r="I31" s="117"/>
      <c r="J31" s="116"/>
      <c r="K31" s="117"/>
      <c r="L31" s="121"/>
      <c r="M31" s="122"/>
      <c r="N31" s="114"/>
      <c r="O31" s="115"/>
      <c r="P31" s="62">
        <f t="shared" si="2"/>
        <v>0</v>
      </c>
    </row>
    <row r="32" spans="1:17" ht="19.5" customHeight="1" thickBot="1" x14ac:dyDescent="0.25">
      <c r="A32" s="65" t="s">
        <v>39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20"/>
      <c r="L32" s="121"/>
      <c r="M32" s="122"/>
      <c r="N32" s="114"/>
      <c r="O32" s="115"/>
      <c r="P32" s="62">
        <f t="shared" si="2"/>
        <v>0</v>
      </c>
    </row>
    <row r="33" spans="1:16" ht="19.5" customHeight="1" thickBot="1" x14ac:dyDescent="0.25">
      <c r="A33" s="65" t="s">
        <v>39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2"/>
        <v>0</v>
      </c>
    </row>
    <row r="34" spans="1:16" ht="19.5" customHeight="1" thickBot="1" x14ac:dyDescent="0.25">
      <c r="A34" s="64" t="s">
        <v>39</v>
      </c>
      <c r="B34" s="123"/>
      <c r="C34" s="124"/>
      <c r="D34" s="116"/>
      <c r="E34" s="125"/>
      <c r="F34" s="125"/>
      <c r="G34" s="117"/>
      <c r="H34" s="116"/>
      <c r="I34" s="117"/>
      <c r="J34" s="116"/>
      <c r="K34" s="117"/>
      <c r="L34" s="121"/>
      <c r="M34" s="122"/>
      <c r="N34" s="114"/>
      <c r="O34" s="115"/>
      <c r="P34" s="62">
        <f t="shared" si="2"/>
        <v>0</v>
      </c>
    </row>
    <row r="35" spans="1:16" ht="19.5" customHeight="1" thickBot="1" x14ac:dyDescent="0.25">
      <c r="A35" s="65" t="s">
        <v>39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2"/>
        <v>0</v>
      </c>
    </row>
    <row r="36" spans="1:16" ht="18.75" customHeight="1" x14ac:dyDescent="0.2">
      <c r="A36" s="65" t="s">
        <v>39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19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2024-11-18T20:19:18Z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