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\Desktop\"/>
    </mc:Choice>
  </mc:AlternateContent>
  <xr:revisionPtr revIDLastSave="0" documentId="8_{537D0615-C2C8-4114-92B2-1697A6D5E099}" xr6:coauthVersionLast="47" xr6:coauthVersionMax="47" xr10:uidLastSave="{00000000-0000-0000-0000-000000000000}"/>
  <bookViews>
    <workbookView xWindow="768" yWindow="768" windowWidth="13644" windowHeight="970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<sst xmlns="http://schemas.openxmlformats.org/spreadsheetml/2006/main" count="71" uniqueCount="51">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</sst>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24" t="s">
        <v>1</v>
      </c>
      <c r="F4" s="122"/>
      <c r="G4" s="171" t="s">
        <v>2</v>
      </c>
      <c r="H4" s="172"/>
      <c r="I4" s="163" t="s">
        <v>30</v>
      </c>
      <c r="J4" s="164"/>
      <c r="K4" s="169" t="s">
        <v>3</v>
      </c>
      <c r="L4" s="170"/>
      <c r="M4" s="167" t="s">
        <v>4</v>
      </c>
      <c r="N4" s="168"/>
      <c r="O4" s="167" t="s">
        <v>41</v>
      </c>
      <c r="P4" s="168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3500</v>
      </c>
      <c r="D6" s="24">
        <v>3394</v>
      </c>
      <c r="E6" s="23">
        <f t="shared" ref="E6:F7" si="0">C6-G6</f>
        <v>3000</v>
      </c>
      <c r="F6" s="24">
        <f t="shared" si="0"/>
        <v>2849</v>
      </c>
      <c r="G6" s="25">
        <v>500</v>
      </c>
      <c r="H6" s="26">
        <v>545</v>
      </c>
      <c r="I6" s="27">
        <f>G6/C6</f>
        <v>0.14285714285714285</v>
      </c>
      <c r="J6" s="28">
        <f>H6/D6</f>
        <v>0.16057748968768415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23">
        <v>3500</v>
      </c>
      <c r="D7" s="36">
        <v>3408</v>
      </c>
      <c r="E7" s="35">
        <f t="shared" si="0"/>
        <v>2500</v>
      </c>
      <c r="F7" s="36">
        <f t="shared" si="0"/>
        <v>2320</v>
      </c>
      <c r="G7" s="37">
        <v>1000</v>
      </c>
      <c r="H7" s="38">
        <v>1088</v>
      </c>
      <c r="I7" s="39">
        <f t="shared" ref="I7:J7" si="1">G7/C7</f>
        <v>0.2857142857142857</v>
      </c>
      <c r="J7" s="40">
        <f t="shared" si="1"/>
        <v>0.31924882629107981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1844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1636</v>
      </c>
      <c r="O9" s="45"/>
      <c r="P9" s="46"/>
      <c r="Q9" s="64"/>
      <c r="R9" s="69"/>
    </row>
    <row r="10" spans="1:21" ht="20.100000000000001" customHeight="1" x14ac:dyDescent="0.2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50">
        <v>1600</v>
      </c>
      <c r="N10" s="117">
        <v>1636</v>
      </c>
      <c r="O10" s="118"/>
      <c r="P10" s="119"/>
      <c r="Q10" s="64"/>
      <c r="R10" s="69"/>
    </row>
    <row r="11" spans="1:21" ht="20.100000000000001" customHeight="1" thickBot="1" x14ac:dyDescent="0.3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>
        <v>155</v>
      </c>
      <c r="Q11" s="64"/>
      <c r="R11" s="69"/>
    </row>
    <row r="12" spans="1:21" ht="20.100000000000001" customHeight="1" thickBot="1" x14ac:dyDescent="0.3">
      <c r="A12" s="173" t="s">
        <v>31</v>
      </c>
      <c r="B12" s="174"/>
      <c r="C12" s="77">
        <f t="shared" ref="C12:H12" si="2">SUM(C6:C11)</f>
        <v>7000</v>
      </c>
      <c r="D12" s="78">
        <f t="shared" si="2"/>
        <v>6802</v>
      </c>
      <c r="E12" s="77">
        <f t="shared" si="2"/>
        <v>5500</v>
      </c>
      <c r="F12" s="78">
        <f t="shared" si="2"/>
        <v>5169</v>
      </c>
      <c r="G12" s="79">
        <f t="shared" si="2"/>
        <v>1500</v>
      </c>
      <c r="H12" s="80">
        <f t="shared" si="2"/>
        <v>1633</v>
      </c>
      <c r="I12" s="81"/>
      <c r="J12" s="82"/>
      <c r="K12" s="79">
        <f t="shared" ref="K12:P12" si="3">SUM(K6:K11)</f>
        <v>1950</v>
      </c>
      <c r="L12" s="80">
        <f t="shared" si="3"/>
        <v>1844</v>
      </c>
      <c r="M12" s="111">
        <f t="shared" si="3"/>
        <v>3200</v>
      </c>
      <c r="N12" s="83">
        <f t="shared" si="3"/>
        <v>3272</v>
      </c>
      <c r="O12" s="84">
        <f t="shared" si="3"/>
        <v>150</v>
      </c>
      <c r="P12" s="85">
        <f t="shared" si="3"/>
        <v>155</v>
      </c>
      <c r="Q12" s="52"/>
      <c r="R12" s="69"/>
    </row>
    <row r="13" spans="1:21" ht="20.100000000000001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3">
      <c r="A14" s="106" t="s">
        <v>32</v>
      </c>
      <c r="B14" s="93"/>
      <c r="C14" s="93"/>
      <c r="D14" s="93"/>
      <c r="F14" s="159" t="s">
        <v>14</v>
      </c>
      <c r="G14" s="160"/>
      <c r="H14" s="133" t="s">
        <v>35</v>
      </c>
      <c r="I14" s="134"/>
      <c r="J14" s="135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1" t="s">
        <v>31</v>
      </c>
      <c r="B15" s="152"/>
      <c r="C15" s="96" t="s">
        <v>7</v>
      </c>
      <c r="D15" s="97" t="s">
        <v>8</v>
      </c>
      <c r="F15" s="161"/>
      <c r="G15" s="162"/>
      <c r="H15" s="136"/>
      <c r="I15" s="137"/>
      <c r="J15" s="138"/>
      <c r="L15" s="130" t="s">
        <v>40</v>
      </c>
      <c r="M15" s="130"/>
      <c r="N15" s="130"/>
      <c r="O15" s="130"/>
      <c r="P15" s="108">
        <f>IF(R14=TRUE, 1, 0)</f>
        <v>1</v>
      </c>
    </row>
    <row r="16" spans="1:21" ht="18.75" customHeight="1" x14ac:dyDescent="0.25">
      <c r="A16" s="153" t="s">
        <v>34</v>
      </c>
      <c r="B16" s="154"/>
      <c r="C16" s="98">
        <f>G12+K12</f>
        <v>3450</v>
      </c>
      <c r="D16" s="99">
        <f>H12+L12</f>
        <v>3477</v>
      </c>
      <c r="F16" s="180" t="s">
        <v>15</v>
      </c>
      <c r="G16" s="181"/>
      <c r="H16" s="142">
        <v>3.0000000000000001E-3</v>
      </c>
      <c r="I16" s="143"/>
      <c r="J16" s="144"/>
      <c r="L16" s="131"/>
      <c r="M16" s="131"/>
      <c r="N16" s="131"/>
      <c r="O16" s="131"/>
      <c r="P16" s="11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5" t="s">
        <v>33</v>
      </c>
      <c r="B17" s="156"/>
      <c r="C17" s="102">
        <f>M12+O12</f>
        <v>3350</v>
      </c>
      <c r="D17" s="103">
        <f>N12+P12</f>
        <v>3427</v>
      </c>
      <c r="F17" s="182" t="s">
        <v>16</v>
      </c>
      <c r="G17" s="183"/>
      <c r="H17" s="145">
        <v>3.0000000000000001E-3</v>
      </c>
      <c r="I17" s="146"/>
      <c r="J17" s="147"/>
      <c r="L17" s="132" t="s">
        <v>38</v>
      </c>
      <c r="M17" s="132"/>
      <c r="N17" s="132"/>
      <c r="O17" s="132"/>
      <c r="P17" s="109">
        <f>IF(R16=TRUE, 1, 0)</f>
        <v>1</v>
      </c>
    </row>
    <row r="18" spans="1:18" ht="18.75" customHeight="1" thickBot="1" x14ac:dyDescent="0.35">
      <c r="A18" s="157" t="s">
        <v>20</v>
      </c>
      <c r="B18" s="158"/>
      <c r="C18" s="100">
        <f>C16-C17</f>
        <v>100</v>
      </c>
      <c r="D18" s="101">
        <f>D16-D17</f>
        <v>50</v>
      </c>
      <c r="F18" s="120" t="s">
        <v>17</v>
      </c>
      <c r="G18" s="121"/>
      <c r="H18" s="148">
        <v>3.0000000000000001E-3</v>
      </c>
      <c r="I18" s="149"/>
      <c r="J18" s="150"/>
      <c r="L18" s="131"/>
      <c r="M18" s="131"/>
      <c r="N18" s="131"/>
      <c r="O18" s="131"/>
      <c r="P18" s="110"/>
      <c r="R18" s="1" t="b">
        <f>AND(H19&gt;=-0.02, H19&lt;=0.02)</f>
        <v>1</v>
      </c>
    </row>
    <row r="19" spans="1:18" ht="16.5" customHeight="1" thickBot="1" x14ac:dyDescent="0.3">
      <c r="F19" s="196" t="s">
        <v>18</v>
      </c>
      <c r="G19" s="197"/>
      <c r="H19" s="139">
        <f>AVERAGE(H16:J18)</f>
        <v>3.0000000000000005E-3</v>
      </c>
      <c r="I19" s="140"/>
      <c r="J19" s="141"/>
      <c r="L19" s="128" t="s">
        <v>39</v>
      </c>
      <c r="M19" s="128"/>
      <c r="N19" s="128"/>
      <c r="O19" s="128"/>
      <c r="P19" s="10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8"/>
      <c r="M20" s="128"/>
      <c r="N20" s="128"/>
      <c r="O20" s="128"/>
      <c r="P20" s="10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6"/>
      <c r="Q23" s="70"/>
    </row>
    <row r="24" spans="1:18" ht="20.100000000000001" customHeight="1" x14ac:dyDescent="0.25">
      <c r="A24" s="187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9"/>
      <c r="Q24" s="70"/>
    </row>
    <row r="25" spans="1:18" ht="20.100000000000001" customHeight="1" thickBot="1" x14ac:dyDescent="0.3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3" t="s">
        <v>21</v>
      </c>
      <c r="B28" s="194"/>
      <c r="C28" s="194"/>
      <c r="D28" s="194"/>
      <c r="E28" s="194"/>
      <c r="F28" s="19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204" t="s">
        <v>26</v>
      </c>
      <c r="C29" s="205"/>
      <c r="D29" s="122" t="s">
        <v>25</v>
      </c>
      <c r="E29" s="123"/>
      <c r="F29" s="123"/>
      <c r="G29" s="124"/>
      <c r="H29" s="122" t="s">
        <v>22</v>
      </c>
      <c r="I29" s="124"/>
      <c r="J29" s="123" t="s">
        <v>23</v>
      </c>
      <c r="K29" s="123"/>
      <c r="L29" s="179" t="s">
        <v>3</v>
      </c>
      <c r="M29" s="179"/>
      <c r="N29" s="175" t="s">
        <v>4</v>
      </c>
      <c r="O29" s="176"/>
      <c r="P29" s="62" t="s">
        <v>24</v>
      </c>
    </row>
    <row r="30" spans="1:18" ht="18.75" customHeight="1" x14ac:dyDescent="0.25">
      <c r="A30" s="63" t="s">
        <v>27</v>
      </c>
      <c r="B30" s="202" t="s">
        <v>44</v>
      </c>
      <c r="C30" s="203"/>
      <c r="D30" s="125" t="s">
        <v>49</v>
      </c>
      <c r="E30" s="126"/>
      <c r="F30" s="126"/>
      <c r="G30" s="127"/>
      <c r="H30" s="125" t="s">
        <v>45</v>
      </c>
      <c r="I30" s="127"/>
      <c r="J30" s="200" t="s">
        <v>46</v>
      </c>
      <c r="K30" s="201"/>
      <c r="L30" s="198">
        <v>1950</v>
      </c>
      <c r="M30" s="199"/>
      <c r="N30" s="177">
        <v>3200</v>
      </c>
      <c r="O30" s="178"/>
      <c r="P30" s="61">
        <f t="shared" ref="P30" si="4">L30-N30</f>
        <v>-1250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Nicholas Payne</cp:lastModifiedBy>
  <cp:revision/>
  <cp:lastPrinted>2017-11-15T17:23:59Z</cp:lastPrinted>
  <dcterms:created xsi:type="dcterms:W3CDTF">2015-11-16T19:09:52Z</dcterms:created>
  <dcterms:modified xsi:type="dcterms:W3CDTF">2022-10-05T20:32:55Z</dcterms:modified>
</cp:coreProperties>
</file>