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reddy's/FFC - Bardstown, KY/2 PROJECT DOCUMENTS/"/>
    </mc:Choice>
  </mc:AlternateContent>
  <xr:revisionPtr revIDLastSave="24" documentId="13_ncr:1_{D140C0F7-2FDA-4591-A9D4-74D4A5E39778}" xr6:coauthVersionLast="47" xr6:coauthVersionMax="47" xr10:uidLastSave="{AF183309-B9A8-430E-9045-F12F968858A6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<sst xmlns="http://schemas.openxmlformats.org/spreadsheetml/2006/main" count="76" uniqueCount="50">
  <si>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</si>
  <si>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</si>
  <si>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</si>
  <si>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</si>
  <si>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</si>
  <si>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</si>
  <si>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</si>
  <si>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</si>
  <si>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</si>
  <si>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</si>
  <si>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</si>
  <si>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</si>
  <si>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</si>
  <si>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</si>
  <si>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</si>
  <si>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</si>
  <si>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</si>
  <si>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</si>
  <si>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</si>
  <si>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</si>
  <si>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</si>
  <si>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</si>
  <si>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</si>
  <si>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</si>
  <si>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</si>
  <si>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</si>
  <si>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</si>
  <si>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</si>
  <si>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</si>
  <si>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</si>
  <si>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</si>
  <si>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</si>
  <si>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</si>
  <si>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</si>
  <si>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</si>
  <si>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</si>
  <si>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</si>
  <si>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</si>
  <si>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</si>
  <si>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</si>
  <si>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</si>
  <si>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</si>
  <si>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DOAS-1</t>
  </si>
  <si>
    <t>DINING</t>
  </si>
  <si>
    <t>KITCHEN</t>
  </si>
  <si>
    <t>HOOD 1</t>
  </si>
  <si>
    <t>HOOD 2</t>
  </si>
  <si>
    <t>HOOD 3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</si>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</sst>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E10" sqref="E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27</v>
      </c>
      <c r="J4" s="170"/>
      <c r="K4" s="175" t="s">
        <v>3</v>
      </c>
      <c r="L4" s="176"/>
      <c r="M4" s="173" t="s">
        <v>4</v>
      </c>
      <c r="N4" s="174"/>
      <c r="O4" s="173" t="s">
        <v>38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43</v>
      </c>
      <c r="C6" s="23">
        <v>5000</v>
      </c>
      <c r="D6" s="24"/>
      <c r="E6" s="23">
        <f t="shared" ref="E6:F7" si="0">C6-G6</f>
        <v>4100</v>
      </c>
      <c r="F6" s="24">
        <f t="shared" si="0"/>
        <v>0</v>
      </c>
      <c r="G6" s="25">
        <v>900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42</v>
      </c>
      <c r="B7" s="73" t="s">
        <v>44</v>
      </c>
      <c r="C7" s="35">
        <v>3300</v>
      </c>
      <c r="D7" s="36"/>
      <c r="E7" s="35">
        <f t="shared" si="0"/>
        <v>0</v>
      </c>
      <c r="F7" s="36">
        <f t="shared" si="0"/>
        <v>0</v>
      </c>
      <c r="G7" s="37">
        <v>3300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39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2584</v>
      </c>
      <c r="N8" s="51"/>
      <c r="O8" s="45"/>
      <c r="P8" s="46"/>
      <c r="Q8" s="63"/>
      <c r="R8" s="68"/>
    </row>
    <row r="9" spans="1:21" ht="20.100000000000001" customHeight="1" x14ac:dyDescent="0.2">
      <c r="A9" s="75" t="s">
        <v>40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41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10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25">
      <c r="A12" s="75" t="s">
        <v>11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25">
      <c r="A13" s="179" t="s">
        <v>28</v>
      </c>
      <c r="B13" s="180"/>
      <c r="C13" s="76">
        <f>SUM(C6:C12)</f>
        <v>8300</v>
      </c>
      <c r="D13" s="77">
        <f>SUM(D6:D12)</f>
        <v>0</v>
      </c>
      <c r="E13" s="76">
        <f>SUM(E6:E12)</f>
        <v>4100</v>
      </c>
      <c r="F13" s="77">
        <f>SUM(F6:F12)</f>
        <v>0</v>
      </c>
      <c r="G13" s="78">
        <f>SUM(G6:G12)</f>
        <v>4200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3884</v>
      </c>
      <c r="N13" s="82">
        <f>SUM(N6:N12)</f>
        <v>0</v>
      </c>
      <c r="O13" s="83">
        <f>SUM(O6:O12)</f>
        <v>225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29</v>
      </c>
      <c r="B15" s="85"/>
      <c r="C15" s="85"/>
      <c r="D15" s="85"/>
      <c r="F15" s="147" t="s">
        <v>12</v>
      </c>
      <c r="G15" s="148"/>
      <c r="H15" s="121" t="s">
        <v>32</v>
      </c>
      <c r="I15" s="122"/>
      <c r="J15" s="123"/>
      <c r="L15" s="97" t="s">
        <v>34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9" t="s">
        <v>28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37</v>
      </c>
      <c r="M16" s="118"/>
      <c r="N16" s="118"/>
      <c r="O16" s="118"/>
      <c r="P16" s="100">
        <f>IF(R15=TRUE, 1, 0)</f>
        <v>1</v>
      </c>
    </row>
    <row r="17" spans="1:21" ht="18.75" customHeight="1" x14ac:dyDescent="0.2">
      <c r="A17" s="141" t="s">
        <v>31</v>
      </c>
      <c r="B17" s="142"/>
      <c r="C17" s="90">
        <f>G13+K13</f>
        <v>4200</v>
      </c>
      <c r="D17" s="91">
        <f>H13+L13</f>
        <v>0</v>
      </c>
      <c r="F17" s="188" t="s">
        <v>13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3" t="s">
        <v>30</v>
      </c>
      <c r="B18" s="144"/>
      <c r="C18" s="94">
        <f>M13+O13</f>
        <v>4109</v>
      </c>
      <c r="D18" s="95">
        <f>N13+P13</f>
        <v>0</v>
      </c>
      <c r="F18" s="190" t="s">
        <v>14</v>
      </c>
      <c r="G18" s="191"/>
      <c r="H18" s="133"/>
      <c r="I18" s="134"/>
      <c r="J18" s="135"/>
      <c r="L18" s="120" t="s">
        <v>35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">
      <c r="A19" s="145" t="s">
        <v>18</v>
      </c>
      <c r="B19" s="146"/>
      <c r="C19" s="92">
        <f>C17-C18</f>
        <v>91</v>
      </c>
      <c r="D19" s="93">
        <f>D17-D18</f>
        <v>0</v>
      </c>
      <c r="F19" s="151" t="s">
        <v>15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25">
      <c r="F20" s="204" t="s">
        <v>16</v>
      </c>
      <c r="G20" s="205"/>
      <c r="H20" s="127" t="e">
        <f>AVERAGE(H17:J19)</f>
        <v>#DIV/0!</v>
      </c>
      <c r="I20" s="128"/>
      <c r="J20" s="129"/>
      <c r="L20" s="116" t="s">
        <v>36</v>
      </c>
      <c r="M20" s="116"/>
      <c r="N20" s="116"/>
      <c r="O20" s="11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1" t="s">
        <v>19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56" t="s">
        <v>24</v>
      </c>
      <c r="C30" s="157"/>
      <c r="D30" s="158" t="s">
        <v>23</v>
      </c>
      <c r="E30" s="159"/>
      <c r="F30" s="159"/>
      <c r="G30" s="160"/>
      <c r="H30" s="158" t="s">
        <v>20</v>
      </c>
      <c r="I30" s="160"/>
      <c r="J30" s="159" t="s">
        <v>21</v>
      </c>
      <c r="K30" s="159"/>
      <c r="L30" s="187" t="s">
        <v>3</v>
      </c>
      <c r="M30" s="187"/>
      <c r="N30" s="183" t="s">
        <v>4</v>
      </c>
      <c r="O30" s="184"/>
      <c r="P30" s="60" t="s">
        <v>22</v>
      </c>
    </row>
    <row r="31" spans="1:21" ht="18.75" customHeight="1" thickBot="1" x14ac:dyDescent="0.25">
      <c r="A31" s="61" t="s">
        <v>25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25">
      <c r="A32" s="62" t="s">
        <v>25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149999999999999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1" t="s">
        <v>25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2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2023-04-13T17:44:57Z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