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Wawa #6305 - Waycross GA\"/>
    </mc:Choice>
  </mc:AlternateContent>
  <xr:revisionPtr revIDLastSave="0" documentId="13_ncr:1_{268CDB12-AD3D-40F1-B20F-3BD7FB5C123C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<sst xmlns="http://schemas.openxmlformats.org/spreadsheetml/2006/main" count="74" uniqueCount="47">
  <si>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</si>
  <si>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</si>
  <si>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</si>
  <si>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</si>
  <si>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</si>
  <si>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</si>
  <si>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</si>
  <si>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</si>
  <si>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</si>
  <si>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</si>
  <si>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</si>
  <si>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</si>
  <si>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</si>
  <si>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</si>
  <si>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</si>
  <si>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</si>
  <si>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</si>
  <si>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</si>
  <si>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</si>
  <si>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</si>
  <si>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</si>
  <si>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</si>
  <si>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</si>
  <si>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</si>
  <si>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</si>
  <si>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</si>
  <si>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</si>
  <si>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</si>
  <si>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</si>
  <si>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</si>
  <si>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</si>
  <si>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</si>
  <si>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</si>
  <si>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</si>
  <si>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</si>
  <si>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</si>
  <si>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</si>
  <si>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</si>
  <si>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</si>
  <si>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</si>
  <si>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</si>
  <si>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</si>
  <si>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</si>
  <si>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BOH</t>
  </si>
  <si>
    <t>CORE</t>
  </si>
  <si>
    <t>DELI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</si>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</sst>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7" sqref="H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42</v>
      </c>
    </row>
    <row r="2" spans="1:21" ht="21.75" customHeight="1" x14ac:dyDescent="0.3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2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28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0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5">
      <c r="A6" s="69" t="s">
        <v>26</v>
      </c>
      <c r="B6" s="101" t="s">
        <v>44</v>
      </c>
      <c r="C6" s="23">
        <v>3400</v>
      </c>
      <c r="D6" s="24">
        <v>3360</v>
      </c>
      <c r="E6" s="23">
        <f t="shared" ref="E6:F7" si="0">C6-G6</f>
        <v>2900</v>
      </c>
      <c r="F6" s="24">
        <f t="shared" si="0"/>
        <v>2833</v>
      </c>
      <c r="G6" s="25">
        <v>500</v>
      </c>
      <c r="H6" s="26">
        <v>527</v>
      </c>
      <c r="I6" s="27">
        <f>G6/C6</f>
        <v>0.14705882352941177</v>
      </c>
      <c r="J6" s="28">
        <f>H6/D6</f>
        <v>0.15684523809523809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5">
      <c r="A7" s="70" t="s">
        <v>27</v>
      </c>
      <c r="B7" s="102" t="s">
        <v>45</v>
      </c>
      <c r="C7" s="35">
        <v>5000</v>
      </c>
      <c r="D7" s="36">
        <v>4996</v>
      </c>
      <c r="E7" s="35">
        <f t="shared" si="0"/>
        <v>4500</v>
      </c>
      <c r="F7" s="36">
        <f t="shared" si="0"/>
        <v>4473</v>
      </c>
      <c r="G7" s="37">
        <v>500</v>
      </c>
      <c r="H7" s="38">
        <v>523</v>
      </c>
      <c r="I7" s="39">
        <f t="shared" ref="I7:J7" si="1">G7/C7</f>
        <v>0.1</v>
      </c>
      <c r="J7" s="40">
        <f t="shared" si="1"/>
        <v>0.10468374699759808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x14ac:dyDescent="0.25">
      <c r="A8" s="70" t="s">
        <v>29</v>
      </c>
      <c r="B8" s="102" t="s">
        <v>46</v>
      </c>
      <c r="C8" s="35">
        <v>3000</v>
      </c>
      <c r="D8" s="36">
        <v>2962</v>
      </c>
      <c r="E8" s="35">
        <f t="shared" ref="E8" si="2">C8-G8</f>
        <v>2725</v>
      </c>
      <c r="F8" s="36">
        <f t="shared" ref="F8" si="3">D8-H8</f>
        <v>2694</v>
      </c>
      <c r="G8" s="37">
        <v>275</v>
      </c>
      <c r="H8" s="38">
        <v>268</v>
      </c>
      <c r="I8" s="39">
        <f t="shared" ref="I8" si="4">G8/C8</f>
        <v>9.166666666666666E-2</v>
      </c>
      <c r="J8" s="40">
        <f t="shared" ref="J8" si="5">H8/D8</f>
        <v>9.0479405806887236E-2</v>
      </c>
      <c r="K8" s="41"/>
      <c r="L8" s="42"/>
      <c r="M8" s="43"/>
      <c r="N8" s="44"/>
      <c r="O8" s="45"/>
      <c r="P8" s="46"/>
      <c r="Q8" s="59"/>
      <c r="R8" s="64"/>
    </row>
    <row r="9" spans="1:21" ht="20.100000000000001" customHeight="1" x14ac:dyDescent="0.25">
      <c r="A9" s="70" t="s">
        <v>10</v>
      </c>
      <c r="B9" s="68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99">
        <v>325</v>
      </c>
      <c r="P9" s="100">
        <v>332</v>
      </c>
      <c r="Q9" s="59"/>
      <c r="R9" s="64"/>
    </row>
    <row r="10" spans="1:21" ht="20.100000000000001" customHeight="1" thickBot="1" x14ac:dyDescent="0.3">
      <c r="A10" s="70" t="s">
        <v>11</v>
      </c>
      <c r="B10" s="68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99">
        <v>450</v>
      </c>
      <c r="P10" s="100">
        <v>444</v>
      </c>
      <c r="Q10" s="59"/>
      <c r="R10" s="64"/>
    </row>
    <row r="11" spans="1:21" ht="20.100000000000001" customHeight="1" thickBot="1" x14ac:dyDescent="0.3">
      <c r="A11" s="103" t="s">
        <v>30</v>
      </c>
      <c r="B11" s="104"/>
      <c r="C11" s="71">
        <f t="shared" ref="C11:H11" si="6">SUM(C6:C10)</f>
        <v>11400</v>
      </c>
      <c r="D11" s="72">
        <f t="shared" si="6"/>
        <v>11318</v>
      </c>
      <c r="E11" s="71">
        <f t="shared" si="6"/>
        <v>10125</v>
      </c>
      <c r="F11" s="72">
        <f t="shared" si="6"/>
        <v>10000</v>
      </c>
      <c r="G11" s="73">
        <f t="shared" si="6"/>
        <v>1275</v>
      </c>
      <c r="H11" s="74">
        <f t="shared" si="6"/>
        <v>1318</v>
      </c>
      <c r="I11" s="75"/>
      <c r="J11" s="76"/>
      <c r="K11" s="73">
        <f t="shared" ref="K11:P11" si="7">SUM(K6:K10)</f>
        <v>0</v>
      </c>
      <c r="L11" s="74">
        <f t="shared" si="7"/>
        <v>0</v>
      </c>
      <c r="M11" s="98">
        <f t="shared" si="7"/>
        <v>0</v>
      </c>
      <c r="N11" s="77">
        <f t="shared" si="7"/>
        <v>0</v>
      </c>
      <c r="O11" s="78">
        <f t="shared" si="7"/>
        <v>775</v>
      </c>
      <c r="P11" s="79">
        <f t="shared" si="7"/>
        <v>776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3" t="s">
        <v>31</v>
      </c>
      <c r="B13" s="80"/>
      <c r="C13" s="80"/>
      <c r="D13" s="80"/>
      <c r="F13" s="196" t="s">
        <v>12</v>
      </c>
      <c r="G13" s="197"/>
      <c r="H13" s="170" t="s">
        <v>34</v>
      </c>
      <c r="I13" s="171"/>
      <c r="J13" s="172"/>
      <c r="L13" s="92" t="s">
        <v>36</v>
      </c>
      <c r="M13" s="81"/>
      <c r="N13" s="81"/>
      <c r="O13" s="81"/>
      <c r="P13" s="81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8" t="s">
        <v>30</v>
      </c>
      <c r="B14" s="189"/>
      <c r="C14" s="83" t="s">
        <v>7</v>
      </c>
      <c r="D14" s="84" t="s">
        <v>8</v>
      </c>
      <c r="F14" s="198"/>
      <c r="G14" s="199"/>
      <c r="H14" s="173"/>
      <c r="I14" s="174"/>
      <c r="J14" s="175"/>
      <c r="L14" s="167" t="s">
        <v>39</v>
      </c>
      <c r="M14" s="167"/>
      <c r="N14" s="167"/>
      <c r="O14" s="167"/>
      <c r="P14" s="95">
        <f>IF(R13=TRUE, 1, 0)</f>
        <v>1</v>
      </c>
    </row>
    <row r="15" spans="1:21" ht="18.75" customHeight="1" x14ac:dyDescent="0.25">
      <c r="A15" s="190" t="s">
        <v>33</v>
      </c>
      <c r="B15" s="191"/>
      <c r="C15" s="85">
        <f>G11+K11</f>
        <v>1275</v>
      </c>
      <c r="D15" s="86">
        <f>H11+L11</f>
        <v>1318</v>
      </c>
      <c r="F15" s="119" t="s">
        <v>13</v>
      </c>
      <c r="G15" s="120"/>
      <c r="H15" s="179">
        <v>7.9000000000000008E-3</v>
      </c>
      <c r="I15" s="180"/>
      <c r="J15" s="181"/>
      <c r="L15" s="168"/>
      <c r="M15" s="168"/>
      <c r="N15" s="168"/>
      <c r="O15" s="168"/>
      <c r="P15" s="97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2" t="s">
        <v>32</v>
      </c>
      <c r="B16" s="193"/>
      <c r="C16" s="89">
        <f>M11+O11</f>
        <v>775</v>
      </c>
      <c r="D16" s="90">
        <f>N11+P11</f>
        <v>776</v>
      </c>
      <c r="F16" s="121" t="s">
        <v>14</v>
      </c>
      <c r="G16" s="122"/>
      <c r="H16" s="182">
        <v>6.6E-3</v>
      </c>
      <c r="I16" s="183"/>
      <c r="J16" s="184"/>
      <c r="L16" s="169" t="s">
        <v>37</v>
      </c>
      <c r="M16" s="169"/>
      <c r="N16" s="169"/>
      <c r="O16" s="169"/>
      <c r="P16" s="96">
        <f>IF(R15=TRUE, 1, 0)</f>
        <v>1</v>
      </c>
    </row>
    <row r="17" spans="1:18" ht="18.75" customHeight="1" thickBot="1" x14ac:dyDescent="0.35">
      <c r="A17" s="194" t="s">
        <v>18</v>
      </c>
      <c r="B17" s="195"/>
      <c r="C17" s="87">
        <f>C15-C16</f>
        <v>500</v>
      </c>
      <c r="D17" s="88">
        <f>D15-D16</f>
        <v>542</v>
      </c>
      <c r="F17" s="200" t="s">
        <v>15</v>
      </c>
      <c r="G17" s="201"/>
      <c r="H17" s="185">
        <v>1.46E-2</v>
      </c>
      <c r="I17" s="186"/>
      <c r="J17" s="187"/>
      <c r="L17" s="168"/>
      <c r="M17" s="168"/>
      <c r="N17" s="168"/>
      <c r="O17" s="168"/>
      <c r="P17" s="97"/>
      <c r="R17" s="1" t="b">
        <f>AND(H18&gt;=-0.02, H18&lt;=0.02)</f>
        <v>1</v>
      </c>
    </row>
    <row r="18" spans="1:18" ht="16.5" customHeight="1" thickBot="1" x14ac:dyDescent="0.3">
      <c r="F18" s="135" t="s">
        <v>16</v>
      </c>
      <c r="G18" s="136"/>
      <c r="H18" s="176">
        <f>AVERAGE(H15:J17)</f>
        <v>9.7000000000000003E-3</v>
      </c>
      <c r="I18" s="177"/>
      <c r="J18" s="178"/>
      <c r="L18" s="165" t="s">
        <v>38</v>
      </c>
      <c r="M18" s="165"/>
      <c r="N18" s="165"/>
      <c r="O18" s="165"/>
      <c r="P18" s="91">
        <f>IF(R17=TRUE, 1, 0)</f>
        <v>1</v>
      </c>
    </row>
    <row r="19" spans="1:18" ht="13.8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5"/>
      <c r="M19" s="165"/>
      <c r="N19" s="165"/>
      <c r="O19" s="165"/>
      <c r="P19" s="94"/>
    </row>
    <row r="20" spans="1:18" ht="13.8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65"/>
    </row>
    <row r="23" spans="1:18" ht="20.100000000000001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5"/>
    </row>
    <row r="24" spans="1:18" ht="20.100000000000001" customHeight="1" thickBot="1" x14ac:dyDescent="0.3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2" t="s">
        <v>19</v>
      </c>
      <c r="B27" s="133"/>
      <c r="C27" s="133"/>
      <c r="D27" s="133"/>
      <c r="E27" s="133"/>
      <c r="F27" s="13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6</v>
      </c>
      <c r="B28" s="158" t="s">
        <v>24</v>
      </c>
      <c r="C28" s="159"/>
      <c r="D28" s="113" t="s">
        <v>23</v>
      </c>
      <c r="E28" s="115"/>
      <c r="F28" s="115"/>
      <c r="G28" s="114"/>
      <c r="H28" s="113" t="s">
        <v>20</v>
      </c>
      <c r="I28" s="114"/>
      <c r="J28" s="115" t="s">
        <v>21</v>
      </c>
      <c r="K28" s="115"/>
      <c r="L28" s="116" t="s">
        <v>3</v>
      </c>
      <c r="M28" s="116"/>
      <c r="N28" s="109" t="s">
        <v>4</v>
      </c>
      <c r="O28" s="110"/>
      <c r="P28" s="56" t="s">
        <v>22</v>
      </c>
    </row>
    <row r="29" spans="1:18" ht="18.75" customHeight="1" thickBot="1" x14ac:dyDescent="0.3">
      <c r="A29" s="57" t="s">
        <v>25</v>
      </c>
      <c r="B29" s="156"/>
      <c r="C29" s="157"/>
      <c r="D29" s="148"/>
      <c r="E29" s="162"/>
      <c r="F29" s="162"/>
      <c r="G29" s="149"/>
      <c r="H29" s="148"/>
      <c r="I29" s="149"/>
      <c r="J29" s="150"/>
      <c r="K29" s="151"/>
      <c r="L29" s="107"/>
      <c r="M29" s="108"/>
      <c r="N29" s="111"/>
      <c r="O29" s="112"/>
      <c r="P29" s="55">
        <f t="shared" ref="P29:P37" si="8">L29-N29</f>
        <v>0</v>
      </c>
    </row>
    <row r="30" spans="1:18" ht="18.75" customHeight="1" thickBot="1" x14ac:dyDescent="0.3">
      <c r="A30" s="58" t="s">
        <v>25</v>
      </c>
      <c r="B30" s="155"/>
      <c r="C30" s="155"/>
      <c r="D30" s="117"/>
      <c r="E30" s="154"/>
      <c r="F30" s="154"/>
      <c r="G30" s="118"/>
      <c r="H30" s="117"/>
      <c r="I30" s="118"/>
      <c r="J30" s="105"/>
      <c r="K30" s="106"/>
      <c r="L30" s="107"/>
      <c r="M30" s="108"/>
      <c r="N30" s="111"/>
      <c r="O30" s="112"/>
      <c r="P30" s="55">
        <f t="shared" si="8"/>
        <v>0</v>
      </c>
    </row>
    <row r="31" spans="1:18" ht="19.2" customHeight="1" thickBot="1" x14ac:dyDescent="0.3">
      <c r="A31" s="58" t="s">
        <v>25</v>
      </c>
      <c r="B31" s="160"/>
      <c r="C31" s="161"/>
      <c r="D31" s="117"/>
      <c r="E31" s="154"/>
      <c r="F31" s="154"/>
      <c r="G31" s="118"/>
      <c r="H31" s="117"/>
      <c r="I31" s="118"/>
      <c r="J31" s="117"/>
      <c r="K31" s="147"/>
      <c r="L31" s="152"/>
      <c r="M31" s="153"/>
      <c r="N31" s="163"/>
      <c r="O31" s="164"/>
      <c r="P31" s="55">
        <f t="shared" si="8"/>
        <v>0</v>
      </c>
    </row>
    <row r="32" spans="1:18" ht="19.5" customHeight="1" thickBot="1" x14ac:dyDescent="0.3">
      <c r="A32" s="57" t="s">
        <v>25</v>
      </c>
      <c r="B32" s="202"/>
      <c r="C32" s="203"/>
      <c r="D32" s="160"/>
      <c r="E32" s="204"/>
      <c r="F32" s="204"/>
      <c r="G32" s="161"/>
      <c r="H32" s="160"/>
      <c r="I32" s="161"/>
      <c r="J32" s="160"/>
      <c r="K32" s="161"/>
      <c r="L32" s="152"/>
      <c r="M32" s="153"/>
      <c r="N32" s="163"/>
      <c r="O32" s="164"/>
      <c r="P32" s="55">
        <f t="shared" si="8"/>
        <v>0</v>
      </c>
    </row>
    <row r="33" spans="1:16" ht="19.5" customHeight="1" thickBot="1" x14ac:dyDescent="0.3">
      <c r="A33" s="58" t="s">
        <v>25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5">
        <f t="shared" si="8"/>
        <v>0</v>
      </c>
    </row>
    <row r="34" spans="1:16" ht="19.5" customHeight="1" thickBot="1" x14ac:dyDescent="0.3">
      <c r="A34" s="58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18"/>
      <c r="L34" s="152"/>
      <c r="M34" s="153"/>
      <c r="N34" s="163"/>
      <c r="O34" s="164"/>
      <c r="P34" s="55">
        <f t="shared" si="8"/>
        <v>0</v>
      </c>
    </row>
    <row r="35" spans="1:16" ht="19.5" customHeight="1" thickBot="1" x14ac:dyDescent="0.3">
      <c r="A35" s="57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5">
        <f t="shared" si="8"/>
        <v>0</v>
      </c>
    </row>
    <row r="36" spans="1:16" ht="19.5" customHeight="1" thickBot="1" x14ac:dyDescent="0.3">
      <c r="A36" s="58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5">
        <f t="shared" si="8"/>
        <v>0</v>
      </c>
    </row>
    <row r="37" spans="1:16" ht="18.75" customHeight="1" x14ac:dyDescent="0.25">
      <c r="A37" s="58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5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2025-09-23T15:26:06Z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