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025-481 Collierville, TN/DRAWINGS/"/>
    </mc:Choice>
  </mc:AlternateContent>
  <xr:revisionPtr revIDLastSave="130" documentId="13_ncr:1_{B888774D-3C83-41B9-8B1C-1CD895A9BF91}" xr6:coauthVersionLast="47" xr6:coauthVersionMax="47" xr10:uidLastSave="{0193B86D-7938-4229-91DD-C4F9BDDA5DD8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J20" i="1"/>
  <c r="I20" i="1"/>
  <c r="J21" i="1"/>
  <c r="I21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2" i="1"/>
  <c r="F22" i="1"/>
  <c r="I22" i="1"/>
  <c r="J22" i="1"/>
  <c r="E23" i="1"/>
  <c r="F23" i="1"/>
  <c r="I23" i="1"/>
  <c r="J23" i="1"/>
  <c r="P56" i="1" l="1"/>
  <c r="P57" i="1"/>
  <c r="P58" i="1"/>
  <c r="P59" i="1"/>
  <c r="P60" i="1"/>
  <c r="P61" i="1"/>
  <c r="P35" i="1" l="1"/>
  <c r="O35" i="1"/>
  <c r="N35" i="1"/>
  <c r="M35" i="1"/>
  <c r="L35" i="1"/>
  <c r="K35" i="1"/>
  <c r="H35" i="1"/>
  <c r="G35" i="1"/>
  <c r="D35" i="1"/>
  <c r="C35" i="1"/>
  <c r="H42" i="1" l="1"/>
  <c r="P55" i="1"/>
  <c r="P54" i="1"/>
  <c r="P53" i="1"/>
  <c r="T39" i="1" l="1"/>
  <c r="R41" i="1"/>
  <c r="P42" i="1" s="1"/>
  <c r="D40" i="1" l="1"/>
  <c r="C40" i="1"/>
  <c r="D39" i="1"/>
  <c r="C39" i="1"/>
  <c r="C41" i="1" l="1"/>
  <c r="T37" i="1" s="1"/>
  <c r="D41" i="1"/>
  <c r="U39" i="1" s="1"/>
  <c r="R39" i="1" s="1"/>
  <c r="J7" i="1"/>
  <c r="J6" i="1"/>
  <c r="I7" i="1"/>
  <c r="I6" i="1"/>
  <c r="U37" i="1" l="1"/>
  <c r="R37" i="1" s="1"/>
  <c r="P38" i="1" s="1"/>
  <c r="P40" i="1"/>
  <c r="F7" i="1"/>
  <c r="E7" i="1"/>
  <c r="F6" i="1"/>
  <c r="E6" i="1"/>
  <c r="E35" i="1" l="1"/>
  <c r="F35" i="1"/>
</calcChain>
</file>

<file path=xl/sharedStrings.xml><?xml version="1.0" encoding="utf-8"?>
<sst xmlns="http://schemas.openxmlformats.org/spreadsheetml/2006/main" count="120" uniqueCount="88">
  <si>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</si>
  <si>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</si>
  <si>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</si>
  <si>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</si>
  <si>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</si>
  <si>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</si>
  <si>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</si>
  <si>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</si>
  <si>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</si>
  <si>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</si>
  <si>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</si>
  <si>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</si>
  <si>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</si>
  <si>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</si>
  <si>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</si>
  <si>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</si>
  <si>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</si>
  <si>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</si>
  <si>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</si>
  <si>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</si>
  <si>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</si>
  <si>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</si>
  <si>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</si>
  <si>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</si>
  <si>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</si>
  <si>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</si>
  <si>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</si>
  <si>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</si>
  <si>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</si>
  <si>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</si>
  <si>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</si>
  <si>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</si>
  <si>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</si>
  <si>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</si>
  <si>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</si>
  <si>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</si>
  <si>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</si>
  <si>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</si>
  <si>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</si>
  <si>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</si>
  <si>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</si>
  <si>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</si>
  <si>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</si>
  <si>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</si>
  <si>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</si>
  <si>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</si>
  <si>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</si>
  <si>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</si>
  <si>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</si>
  <si>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</si>
  <si>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</si>
  <si>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</si>
  <si>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</si>
  <si>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</si>
  <si>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</si>
  <si>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</si>
  <si>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</si>
  <si>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</si>
  <si>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RTU-17</t>
  </si>
  <si>
    <t>RTU-18</t>
  </si>
  <si>
    <t>MAIN SALES</t>
  </si>
  <si>
    <t>PHARMACY</t>
  </si>
  <si>
    <t>OFFICE</t>
  </si>
  <si>
    <t>CONF. RM</t>
  </si>
  <si>
    <t>SEATNG</t>
  </si>
  <si>
    <t>CLINIC</t>
  </si>
  <si>
    <t>PICKUP</t>
  </si>
  <si>
    <t>SALESS</t>
  </si>
  <si>
    <t xml:space="preserve">DOCK </t>
  </si>
  <si>
    <t>DELI</t>
  </si>
  <si>
    <t>BAKERY</t>
  </si>
  <si>
    <t>BCK RM</t>
  </si>
  <si>
    <t>BCK.RM</t>
  </si>
  <si>
    <t>EF-7</t>
  </si>
  <si>
    <t>EF-8</t>
  </si>
  <si>
    <t>EF-9</t>
  </si>
  <si>
    <t>EF-10</t>
  </si>
  <si>
    <t>EF-11</t>
  </si>
  <si>
    <t>OVEN</t>
  </si>
  <si>
    <t>FAM. RR</t>
  </si>
  <si>
    <t>CUS. RR</t>
  </si>
  <si>
    <t>SEA FOOD</t>
  </si>
  <si>
    <t>CART COR.</t>
  </si>
  <si>
    <t>CHK. STNDS</t>
  </si>
  <si>
    <t>MT. SALES</t>
  </si>
  <si>
    <t>CLEANING</t>
  </si>
  <si>
    <t>EMP RR</t>
  </si>
  <si>
    <t>FRNT 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</si>
</sst>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1"/>
  <sheetViews>
    <sheetView showGridLines="0" tabSelected="1" view="pageBreakPreview" zoomScale="80" zoomScaleNormal="55" zoomScaleSheetLayoutView="80" workbookViewId="0">
      <selection activeCell="O35" sqref="O3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2" t="s">
        <v>40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86" t="s">
        <v>0</v>
      </c>
      <c r="D4" s="187"/>
      <c r="E4" s="175" t="s">
        <v>1</v>
      </c>
      <c r="F4" s="173"/>
      <c r="G4" s="192" t="s">
        <v>2</v>
      </c>
      <c r="H4" s="193"/>
      <c r="I4" s="184" t="s">
        <v>32</v>
      </c>
      <c r="J4" s="185"/>
      <c r="K4" s="190" t="s">
        <v>3</v>
      </c>
      <c r="L4" s="191"/>
      <c r="M4" s="188" t="s">
        <v>4</v>
      </c>
      <c r="N4" s="189"/>
      <c r="O4" s="188" t="s">
        <v>45</v>
      </c>
      <c r="P4" s="189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thickBot="1" x14ac:dyDescent="0.3">
      <c r="A6" s="75" t="s">
        <v>26</v>
      </c>
      <c r="B6" s="73" t="s">
        <v>60</v>
      </c>
      <c r="C6" s="23">
        <v>19500</v>
      </c>
      <c r="D6" s="24"/>
      <c r="E6" s="23">
        <f t="shared" ref="E6:F7" si="0">C6-G6</f>
        <v>17100</v>
      </c>
      <c r="F6" s="24">
        <f t="shared" si="0"/>
        <v>0</v>
      </c>
      <c r="G6" s="25">
        <v>2400</v>
      </c>
      <c r="H6" s="26"/>
      <c r="I6" s="27">
        <f>G6/C6</f>
        <v>0.12307692307692308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27</v>
      </c>
      <c r="B7" s="73" t="s">
        <v>60</v>
      </c>
      <c r="C7" s="35">
        <v>16250</v>
      </c>
      <c r="D7" s="36"/>
      <c r="E7" s="35">
        <f t="shared" si="0"/>
        <v>13000</v>
      </c>
      <c r="F7" s="36">
        <f t="shared" si="0"/>
        <v>0</v>
      </c>
      <c r="G7" s="37">
        <v>3250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33</v>
      </c>
      <c r="B8" s="74" t="s">
        <v>61</v>
      </c>
      <c r="C8" s="35">
        <v>1625</v>
      </c>
      <c r="D8" s="36"/>
      <c r="E8" s="35">
        <f t="shared" ref="E8:E21" si="2">C8-G8</f>
        <v>1325</v>
      </c>
      <c r="F8" s="36">
        <f t="shared" ref="F8:F19" si="3">D8-H8</f>
        <v>0</v>
      </c>
      <c r="G8" s="37">
        <v>300</v>
      </c>
      <c r="H8" s="38"/>
      <c r="I8" s="39">
        <f t="shared" ref="I8:I9" si="4">G8/C8</f>
        <v>0.18461538461538463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34</v>
      </c>
      <c r="B9" s="74" t="s">
        <v>82</v>
      </c>
      <c r="C9" s="35">
        <v>2000</v>
      </c>
      <c r="D9" s="36"/>
      <c r="E9" s="35">
        <f t="shared" si="2"/>
        <v>1600</v>
      </c>
      <c r="F9" s="36">
        <f t="shared" si="3"/>
        <v>0</v>
      </c>
      <c r="G9" s="37">
        <v>400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46</v>
      </c>
      <c r="B10" s="105" t="s">
        <v>62</v>
      </c>
      <c r="C10" s="116">
        <v>1300</v>
      </c>
      <c r="D10" s="117"/>
      <c r="E10" s="116">
        <f t="shared" si="2"/>
        <v>1080</v>
      </c>
      <c r="F10" s="117">
        <f t="shared" si="3"/>
        <v>0</v>
      </c>
      <c r="G10" s="106">
        <v>220</v>
      </c>
      <c r="H10" s="107"/>
      <c r="I10" s="108">
        <f>G10/C10</f>
        <v>0.16923076923076924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5">
      <c r="A11" s="76" t="s">
        <v>47</v>
      </c>
      <c r="B11" s="74" t="s">
        <v>63</v>
      </c>
      <c r="C11" s="35">
        <v>1000</v>
      </c>
      <c r="D11" s="36"/>
      <c r="E11" s="35">
        <f t="shared" si="2"/>
        <v>850</v>
      </c>
      <c r="F11" s="36">
        <f t="shared" si="3"/>
        <v>0</v>
      </c>
      <c r="G11" s="37">
        <v>150</v>
      </c>
      <c r="H11" s="38"/>
      <c r="I11" s="39">
        <f t="shared" ref="I11:I13" si="6">G11/C11</f>
        <v>0.15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6" t="s">
        <v>48</v>
      </c>
      <c r="B12" s="74" t="s">
        <v>64</v>
      </c>
      <c r="C12" s="35">
        <v>1950</v>
      </c>
      <c r="D12" s="36"/>
      <c r="E12" s="35">
        <f t="shared" ref="E12:E13" si="8">C12-G12</f>
        <v>1750</v>
      </c>
      <c r="F12" s="36">
        <f t="shared" ref="F12:F13" si="9">D12-H12</f>
        <v>0</v>
      </c>
      <c r="G12" s="37">
        <v>200</v>
      </c>
      <c r="H12" s="38"/>
      <c r="I12" s="39">
        <f t="shared" si="6"/>
        <v>0.10256410256410256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5">
      <c r="A13" s="76" t="s">
        <v>49</v>
      </c>
      <c r="B13" s="74" t="s">
        <v>65</v>
      </c>
      <c r="C13" s="35">
        <v>1000</v>
      </c>
      <c r="D13" s="36"/>
      <c r="E13" s="35">
        <f t="shared" si="8"/>
        <v>800</v>
      </c>
      <c r="F13" s="36">
        <f t="shared" si="9"/>
        <v>0</v>
      </c>
      <c r="G13" s="37">
        <v>200</v>
      </c>
      <c r="H13" s="38"/>
      <c r="I13" s="39">
        <f t="shared" si="6"/>
        <v>0.2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5">
      <c r="A14" s="104" t="s">
        <v>50</v>
      </c>
      <c r="B14" s="105" t="s">
        <v>66</v>
      </c>
      <c r="C14" s="116">
        <v>2450</v>
      </c>
      <c r="D14" s="117"/>
      <c r="E14" s="116">
        <f t="shared" si="2"/>
        <v>2250</v>
      </c>
      <c r="F14" s="117">
        <f t="shared" si="3"/>
        <v>0</v>
      </c>
      <c r="G14" s="106">
        <v>200</v>
      </c>
      <c r="H14" s="107"/>
      <c r="I14" s="108">
        <f>G14/C14</f>
        <v>8.1632653061224483E-2</v>
      </c>
      <c r="J14" s="109" t="e">
        <f>H14/D14</f>
        <v>#DIV/0!</v>
      </c>
      <c r="K14" s="110"/>
      <c r="L14" s="111"/>
      <c r="M14" s="112"/>
      <c r="N14" s="113"/>
      <c r="O14" s="114"/>
      <c r="P14" s="115"/>
      <c r="Q14" s="71"/>
      <c r="R14" s="69"/>
    </row>
    <row r="15" spans="1:18" ht="20.100000000000001" customHeight="1" x14ac:dyDescent="0.25">
      <c r="A15" s="76" t="s">
        <v>51</v>
      </c>
      <c r="B15" s="74" t="s">
        <v>67</v>
      </c>
      <c r="C15" s="35">
        <v>8200</v>
      </c>
      <c r="D15" s="36"/>
      <c r="E15" s="35">
        <f t="shared" si="2"/>
        <v>7300</v>
      </c>
      <c r="F15" s="36">
        <f t="shared" si="3"/>
        <v>0</v>
      </c>
      <c r="G15" s="37">
        <v>900</v>
      </c>
      <c r="H15" s="38"/>
      <c r="I15" s="39">
        <f t="shared" ref="I15:I17" si="10">G15/C15</f>
        <v>0.10975609756097561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5">
      <c r="A16" s="76" t="s">
        <v>52</v>
      </c>
      <c r="B16" s="74" t="s">
        <v>68</v>
      </c>
      <c r="C16" s="35">
        <v>4900</v>
      </c>
      <c r="D16" s="36"/>
      <c r="E16" s="35">
        <f t="shared" ref="E16:E17" si="12">C16-G16</f>
        <v>4150</v>
      </c>
      <c r="F16" s="36">
        <f t="shared" ref="F16:F17" si="13">D16-H16</f>
        <v>0</v>
      </c>
      <c r="G16" s="37">
        <v>750</v>
      </c>
      <c r="H16" s="38"/>
      <c r="I16" s="39">
        <f t="shared" si="10"/>
        <v>0.15306122448979592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18" ht="20.100000000000001" customHeight="1" x14ac:dyDescent="0.25">
      <c r="A17" s="76" t="s">
        <v>53</v>
      </c>
      <c r="B17" s="74" t="s">
        <v>82</v>
      </c>
      <c r="C17" s="35">
        <v>4100</v>
      </c>
      <c r="D17" s="36"/>
      <c r="E17" s="35">
        <f t="shared" si="12"/>
        <v>3500</v>
      </c>
      <c r="F17" s="36">
        <f t="shared" si="13"/>
        <v>0</v>
      </c>
      <c r="G17" s="37">
        <v>600</v>
      </c>
      <c r="H17" s="38"/>
      <c r="I17" s="39">
        <f t="shared" si="10"/>
        <v>0.14634146341463414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4"/>
      <c r="R17" s="69"/>
    </row>
    <row r="18" spans="1:18" ht="20.100000000000001" customHeight="1" x14ac:dyDescent="0.25">
      <c r="A18" s="104" t="s">
        <v>54</v>
      </c>
      <c r="B18" s="105" t="s">
        <v>83</v>
      </c>
      <c r="C18" s="116">
        <v>6500</v>
      </c>
      <c r="D18" s="117"/>
      <c r="E18" s="116">
        <f t="shared" si="2"/>
        <v>5850</v>
      </c>
      <c r="F18" s="117">
        <f t="shared" si="3"/>
        <v>0</v>
      </c>
      <c r="G18" s="106">
        <v>650</v>
      </c>
      <c r="H18" s="107"/>
      <c r="I18" s="108">
        <f>G18/C18</f>
        <v>0.1</v>
      </c>
      <c r="J18" s="109" t="e">
        <f>H18/D18</f>
        <v>#DIV/0!</v>
      </c>
      <c r="K18" s="110"/>
      <c r="L18" s="111"/>
      <c r="M18" s="112"/>
      <c r="N18" s="113"/>
      <c r="O18" s="114"/>
      <c r="P18" s="115"/>
      <c r="Q18" s="71"/>
      <c r="R18" s="69"/>
    </row>
    <row r="19" spans="1:18" ht="20.100000000000001" customHeight="1" x14ac:dyDescent="0.25">
      <c r="A19" s="76" t="s">
        <v>55</v>
      </c>
      <c r="B19" s="74" t="s">
        <v>69</v>
      </c>
      <c r="C19" s="35">
        <v>3250</v>
      </c>
      <c r="D19" s="36"/>
      <c r="E19" s="35">
        <f t="shared" si="2"/>
        <v>3000</v>
      </c>
      <c r="F19" s="36">
        <f t="shared" si="3"/>
        <v>0</v>
      </c>
      <c r="G19" s="37">
        <v>250</v>
      </c>
      <c r="H19" s="38"/>
      <c r="I19" s="39">
        <f t="shared" ref="I19:I23" si="14">G19/C19</f>
        <v>7.6923076923076927E-2</v>
      </c>
      <c r="J19" s="40" t="e">
        <f t="shared" ref="J19:J23" si="15">H19/D19</f>
        <v>#DIV/0!</v>
      </c>
      <c r="K19" s="41"/>
      <c r="L19" s="42"/>
      <c r="M19" s="43"/>
      <c r="N19" s="44"/>
      <c r="O19" s="45"/>
      <c r="P19" s="46"/>
      <c r="Q19" s="64"/>
      <c r="R19" s="69"/>
    </row>
    <row r="20" spans="1:18" ht="20.100000000000001" customHeight="1" x14ac:dyDescent="0.25">
      <c r="A20" s="76" t="s">
        <v>56</v>
      </c>
      <c r="B20" s="74" t="s">
        <v>70</v>
      </c>
      <c r="C20" s="35">
        <v>6500</v>
      </c>
      <c r="D20" s="36"/>
      <c r="E20" s="35">
        <f t="shared" si="2"/>
        <v>5850</v>
      </c>
      <c r="F20" s="36"/>
      <c r="G20" s="37">
        <v>650</v>
      </c>
      <c r="H20" s="38"/>
      <c r="I20" s="39">
        <f t="shared" si="14"/>
        <v>0.1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4"/>
      <c r="R20" s="69"/>
    </row>
    <row r="21" spans="1:18" ht="20.100000000000001" customHeight="1" x14ac:dyDescent="0.25">
      <c r="A21" s="76" t="s">
        <v>57</v>
      </c>
      <c r="B21" s="74" t="s">
        <v>84</v>
      </c>
      <c r="C21" s="35">
        <v>6500</v>
      </c>
      <c r="D21" s="36"/>
      <c r="E21" s="35">
        <f t="shared" si="2"/>
        <v>5850</v>
      </c>
      <c r="F21" s="36"/>
      <c r="G21" s="37">
        <v>650</v>
      </c>
      <c r="H21" s="38"/>
      <c r="I21" s="39">
        <f t="shared" si="14"/>
        <v>0.1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4"/>
      <c r="R21" s="69"/>
    </row>
    <row r="22" spans="1:18" ht="20.100000000000001" customHeight="1" x14ac:dyDescent="0.25">
      <c r="A22" s="76" t="s">
        <v>58</v>
      </c>
      <c r="B22" s="74" t="s">
        <v>71</v>
      </c>
      <c r="C22" s="35">
        <v>1625</v>
      </c>
      <c r="D22" s="36"/>
      <c r="E22" s="35">
        <f t="shared" ref="E22:E23" si="16">C22-G22</f>
        <v>1425</v>
      </c>
      <c r="F22" s="36">
        <f t="shared" ref="F22:F23" si="17">D22-H22</f>
        <v>0</v>
      </c>
      <c r="G22" s="37">
        <v>200</v>
      </c>
      <c r="H22" s="38"/>
      <c r="I22" s="39">
        <f t="shared" si="14"/>
        <v>0.12307692307692308</v>
      </c>
      <c r="J22" s="40" t="e">
        <f t="shared" si="15"/>
        <v>#DIV/0!</v>
      </c>
      <c r="K22" s="41"/>
      <c r="L22" s="42"/>
      <c r="M22" s="43"/>
      <c r="N22" s="44"/>
      <c r="O22" s="45"/>
      <c r="P22" s="46"/>
      <c r="Q22" s="64"/>
      <c r="R22" s="69"/>
    </row>
    <row r="23" spans="1:18" ht="20.100000000000001" customHeight="1" x14ac:dyDescent="0.25">
      <c r="A23" s="76" t="s">
        <v>59</v>
      </c>
      <c r="B23" s="74" t="s">
        <v>72</v>
      </c>
      <c r="C23" s="35">
        <v>3250</v>
      </c>
      <c r="D23" s="36"/>
      <c r="E23" s="35">
        <f t="shared" si="16"/>
        <v>2750</v>
      </c>
      <c r="F23" s="36">
        <f t="shared" si="17"/>
        <v>0</v>
      </c>
      <c r="G23" s="37">
        <v>500</v>
      </c>
      <c r="H23" s="38"/>
      <c r="I23" s="39">
        <f t="shared" si="14"/>
        <v>0.15384615384615385</v>
      </c>
      <c r="J23" s="40" t="e">
        <f t="shared" si="15"/>
        <v>#DIV/0!</v>
      </c>
      <c r="K23" s="41"/>
      <c r="L23" s="42"/>
      <c r="M23" s="43"/>
      <c r="N23" s="44"/>
      <c r="O23" s="45"/>
      <c r="P23" s="46"/>
      <c r="Q23" s="64"/>
      <c r="R23" s="69"/>
    </row>
    <row r="24" spans="1:18" ht="20.100000000000001" customHeight="1" x14ac:dyDescent="0.25">
      <c r="A24" s="76" t="s">
        <v>28</v>
      </c>
      <c r="B24" s="74" t="s">
        <v>69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1500</v>
      </c>
      <c r="N24" s="51"/>
      <c r="O24" s="45"/>
      <c r="P24" s="46"/>
      <c r="Q24" s="64"/>
      <c r="R24" s="69"/>
    </row>
    <row r="25" spans="1:18" ht="20.100000000000001" customHeight="1" x14ac:dyDescent="0.25">
      <c r="A25" s="76" t="s">
        <v>29</v>
      </c>
      <c r="B25" s="74" t="s">
        <v>69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1500</v>
      </c>
      <c r="N25" s="51"/>
      <c r="O25" s="45"/>
      <c r="P25" s="46"/>
      <c r="Q25" s="64"/>
      <c r="R25" s="69"/>
    </row>
    <row r="26" spans="1:18" ht="20.100000000000001" customHeight="1" x14ac:dyDescent="0.25">
      <c r="A26" s="76" t="s">
        <v>30</v>
      </c>
      <c r="B26" s="74" t="s">
        <v>78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>
        <v>900</v>
      </c>
      <c r="N26" s="51"/>
      <c r="O26" s="45"/>
      <c r="P26" s="46"/>
      <c r="Q26" s="64"/>
      <c r="R26" s="69"/>
    </row>
    <row r="27" spans="1:18" ht="20.100000000000001" customHeight="1" x14ac:dyDescent="0.25">
      <c r="A27" s="76" t="s">
        <v>31</v>
      </c>
      <c r="B27" s="74" t="s">
        <v>78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>
        <v>900</v>
      </c>
      <c r="N27" s="51"/>
      <c r="O27" s="45"/>
      <c r="P27" s="46"/>
      <c r="Q27" s="64"/>
      <c r="R27" s="69"/>
    </row>
    <row r="28" spans="1:18" ht="20.100000000000001" customHeight="1" x14ac:dyDescent="0.25">
      <c r="A28" s="76" t="s">
        <v>73</v>
      </c>
      <c r="B28" s="74" t="s">
        <v>70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50">
        <v>200</v>
      </c>
      <c r="N28" s="51"/>
      <c r="O28" s="45"/>
      <c r="P28" s="46"/>
      <c r="Q28" s="64"/>
      <c r="R28" s="69"/>
    </row>
    <row r="29" spans="1:18" ht="20.100000000000001" customHeight="1" x14ac:dyDescent="0.25">
      <c r="A29" s="76" t="s">
        <v>74</v>
      </c>
      <c r="B29" s="74" t="s">
        <v>81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50">
        <v>600</v>
      </c>
      <c r="N29" s="51"/>
      <c r="O29" s="45"/>
      <c r="P29" s="46"/>
      <c r="Q29" s="64"/>
      <c r="R29" s="69"/>
    </row>
    <row r="30" spans="1:18" ht="20.100000000000001" customHeight="1" x14ac:dyDescent="0.25">
      <c r="A30" s="76" t="s">
        <v>10</v>
      </c>
      <c r="B30" s="74" t="s">
        <v>79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3">
        <v>200</v>
      </c>
      <c r="P30" s="54"/>
      <c r="Q30" s="64"/>
      <c r="R30" s="69"/>
    </row>
    <row r="31" spans="1:18" ht="20.100000000000001" customHeight="1" x14ac:dyDescent="0.25">
      <c r="A31" s="76" t="s">
        <v>11</v>
      </c>
      <c r="B31" s="74" t="s">
        <v>80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600</v>
      </c>
      <c r="P31" s="54"/>
      <c r="Q31" s="64"/>
      <c r="R31" s="69"/>
    </row>
    <row r="32" spans="1:18" ht="20.100000000000001" customHeight="1" x14ac:dyDescent="0.25">
      <c r="A32" s="76" t="s">
        <v>75</v>
      </c>
      <c r="B32" s="74" t="s">
        <v>85</v>
      </c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>
        <v>150</v>
      </c>
      <c r="P32" s="54"/>
      <c r="Q32" s="64"/>
      <c r="R32" s="69"/>
    </row>
    <row r="33" spans="1:21" ht="20.100000000000001" customHeight="1" x14ac:dyDescent="0.25">
      <c r="A33" s="76" t="s">
        <v>76</v>
      </c>
      <c r="B33" s="74" t="s">
        <v>86</v>
      </c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>
        <v>600</v>
      </c>
      <c r="P33" s="54"/>
      <c r="Q33" s="64"/>
      <c r="R33" s="69"/>
    </row>
    <row r="34" spans="1:21" ht="20.100000000000001" customHeight="1" thickBot="1" x14ac:dyDescent="0.3">
      <c r="A34" s="76" t="s">
        <v>77</v>
      </c>
      <c r="B34" s="74" t="s">
        <v>87</v>
      </c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>
        <v>100</v>
      </c>
      <c r="P34" s="54"/>
      <c r="Q34" s="64"/>
      <c r="R34" s="69"/>
    </row>
    <row r="35" spans="1:21" ht="20.100000000000001" customHeight="1" thickBot="1" x14ac:dyDescent="0.3">
      <c r="A35" s="194" t="s">
        <v>35</v>
      </c>
      <c r="B35" s="195"/>
      <c r="C35" s="77">
        <f>SUM(C6:C34)</f>
        <v>91900</v>
      </c>
      <c r="D35" s="78">
        <f>SUM(D6:D34)</f>
        <v>0</v>
      </c>
      <c r="E35" s="77">
        <f>SUM(E6:E34)</f>
        <v>79430</v>
      </c>
      <c r="F35" s="78">
        <f>SUM(F6:F34)</f>
        <v>0</v>
      </c>
      <c r="G35" s="79">
        <f>SUM(G6:G34)</f>
        <v>12470</v>
      </c>
      <c r="H35" s="80">
        <f>SUM(H6:H34)</f>
        <v>0</v>
      </c>
      <c r="I35" s="81"/>
      <c r="J35" s="82"/>
      <c r="K35" s="79">
        <f>SUM(K6:K34)</f>
        <v>0</v>
      </c>
      <c r="L35" s="80">
        <f>SUM(L6:L34)</f>
        <v>0</v>
      </c>
      <c r="M35" s="118">
        <f>SUM(M6:M34)</f>
        <v>5600</v>
      </c>
      <c r="N35" s="83">
        <f>SUM(N6:N34)</f>
        <v>0</v>
      </c>
      <c r="O35" s="84">
        <f>SUM(O6:O34)</f>
        <v>1650</v>
      </c>
      <c r="P35" s="85">
        <f>SUM(P6:P34)</f>
        <v>0</v>
      </c>
      <c r="Q35" s="55"/>
      <c r="R35" s="69"/>
    </row>
    <row r="36" spans="1:21" ht="20.100000000000001" customHeight="1" thickBot="1" x14ac:dyDescent="0.3">
      <c r="A36" s="66"/>
      <c r="B36" s="56"/>
      <c r="C36" s="56"/>
      <c r="D36" s="56"/>
      <c r="E36" s="56"/>
      <c r="F36" s="67"/>
      <c r="G36" s="67"/>
      <c r="H36" s="72"/>
      <c r="I36" s="72"/>
      <c r="J36" s="67"/>
      <c r="K36" s="67"/>
      <c r="L36" s="68"/>
      <c r="M36" s="68"/>
      <c r="N36" s="68"/>
      <c r="O36" s="68"/>
      <c r="P36" s="55"/>
      <c r="Q36" s="69"/>
    </row>
    <row r="37" spans="1:21" ht="20.100000000000001" customHeight="1" thickBot="1" x14ac:dyDescent="0.3">
      <c r="A37" s="99" t="s">
        <v>36</v>
      </c>
      <c r="B37" s="86"/>
      <c r="C37" s="86"/>
      <c r="D37" s="86"/>
      <c r="F37" s="162" t="s">
        <v>12</v>
      </c>
      <c r="G37" s="163"/>
      <c r="H37" s="136" t="s">
        <v>39</v>
      </c>
      <c r="I37" s="137"/>
      <c r="J37" s="138"/>
      <c r="L37" s="98" t="s">
        <v>41</v>
      </c>
      <c r="M37" s="87"/>
      <c r="N37" s="87"/>
      <c r="O37" s="87"/>
      <c r="P37" s="87"/>
      <c r="R37" s="1" t="b">
        <f>T37=U37</f>
        <v>1</v>
      </c>
      <c r="T37" s="1" t="b">
        <f>C41&lt;0</f>
        <v>0</v>
      </c>
      <c r="U37" s="1" t="b">
        <f>D41&lt;0</f>
        <v>0</v>
      </c>
    </row>
    <row r="38" spans="1:21" ht="18.75" customHeight="1" thickBot="1" x14ac:dyDescent="0.3">
      <c r="A38" s="154" t="s">
        <v>35</v>
      </c>
      <c r="B38" s="155"/>
      <c r="C38" s="89" t="s">
        <v>7</v>
      </c>
      <c r="D38" s="90" t="s">
        <v>8</v>
      </c>
      <c r="F38" s="164"/>
      <c r="G38" s="165"/>
      <c r="H38" s="139"/>
      <c r="I38" s="140"/>
      <c r="J38" s="141"/>
      <c r="L38" s="133" t="s">
        <v>44</v>
      </c>
      <c r="M38" s="133"/>
      <c r="N38" s="133"/>
      <c r="O38" s="133"/>
      <c r="P38" s="101">
        <f>IF(R37=TRUE, 1, 0)</f>
        <v>1</v>
      </c>
    </row>
    <row r="39" spans="1:21" ht="18.75" customHeight="1" x14ac:dyDescent="0.25">
      <c r="A39" s="156" t="s">
        <v>38</v>
      </c>
      <c r="B39" s="157"/>
      <c r="C39" s="91">
        <f>G35+K35</f>
        <v>12470</v>
      </c>
      <c r="D39" s="92">
        <f>H35+L35</f>
        <v>0</v>
      </c>
      <c r="F39" s="203" t="s">
        <v>13</v>
      </c>
      <c r="G39" s="204"/>
      <c r="H39" s="145"/>
      <c r="I39" s="146"/>
      <c r="J39" s="147"/>
      <c r="L39" s="134"/>
      <c r="M39" s="134"/>
      <c r="N39" s="134"/>
      <c r="O39" s="134"/>
      <c r="P39" s="103"/>
      <c r="R39" s="1" t="e">
        <f>T39=U39</f>
        <v>#DIV/0!</v>
      </c>
      <c r="T39" s="1" t="e">
        <f>H42&lt;0</f>
        <v>#DIV/0!</v>
      </c>
      <c r="U39" s="1" t="b">
        <f>D41&lt;0</f>
        <v>0</v>
      </c>
    </row>
    <row r="40" spans="1:21" ht="18.75" customHeight="1" thickBot="1" x14ac:dyDescent="0.3">
      <c r="A40" s="158" t="s">
        <v>37</v>
      </c>
      <c r="B40" s="159"/>
      <c r="C40" s="95">
        <f>M35+O35</f>
        <v>7250</v>
      </c>
      <c r="D40" s="96">
        <f>N35+P35</f>
        <v>0</v>
      </c>
      <c r="F40" s="205" t="s">
        <v>14</v>
      </c>
      <c r="G40" s="206"/>
      <c r="H40" s="148"/>
      <c r="I40" s="149"/>
      <c r="J40" s="150"/>
      <c r="L40" s="135" t="s">
        <v>42</v>
      </c>
      <c r="M40" s="135"/>
      <c r="N40" s="135"/>
      <c r="O40" s="135"/>
      <c r="P40" s="102" t="e">
        <f>IF(R39=TRUE, 1, 0)</f>
        <v>#DIV/0!</v>
      </c>
    </row>
    <row r="41" spans="1:21" ht="18.75" customHeight="1" thickBot="1" x14ac:dyDescent="0.35">
      <c r="A41" s="160" t="s">
        <v>18</v>
      </c>
      <c r="B41" s="161"/>
      <c r="C41" s="93">
        <f>C39-C40</f>
        <v>5220</v>
      </c>
      <c r="D41" s="94">
        <f>D39-D40</f>
        <v>0</v>
      </c>
      <c r="F41" s="166" t="s">
        <v>15</v>
      </c>
      <c r="G41" s="167"/>
      <c r="H41" s="151"/>
      <c r="I41" s="152"/>
      <c r="J41" s="153"/>
      <c r="L41" s="134"/>
      <c r="M41" s="134"/>
      <c r="N41" s="134"/>
      <c r="O41" s="134"/>
      <c r="P41" s="103"/>
      <c r="R41" s="1" t="e">
        <f>AND(H42&gt;=-0.02, H42&lt;=0.02)</f>
        <v>#DIV/0!</v>
      </c>
    </row>
    <row r="42" spans="1:21" ht="16.5" customHeight="1" thickBot="1" x14ac:dyDescent="0.3">
      <c r="F42" s="219" t="s">
        <v>16</v>
      </c>
      <c r="G42" s="220"/>
      <c r="H42" s="142" t="e">
        <f>AVERAGE(H39:J41)</f>
        <v>#DIV/0!</v>
      </c>
      <c r="I42" s="143"/>
      <c r="J42" s="144"/>
      <c r="L42" s="131" t="s">
        <v>43</v>
      </c>
      <c r="M42" s="131"/>
      <c r="N42" s="131"/>
      <c r="O42" s="131"/>
      <c r="P42" s="97" t="e">
        <f>IF(R41=TRUE, 1, 0)</f>
        <v>#DIV/0!</v>
      </c>
    </row>
    <row r="43" spans="1:21" ht="13.6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131"/>
      <c r="M43" s="131"/>
      <c r="N43" s="131"/>
      <c r="O43" s="131"/>
      <c r="P43" s="100"/>
    </row>
    <row r="44" spans="1:21" ht="13.6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8"/>
      <c r="M44" s="58"/>
      <c r="N44" s="59"/>
      <c r="O44" s="59"/>
      <c r="P44" s="7"/>
      <c r="Q44" s="7"/>
    </row>
    <row r="45" spans="1:21" ht="13.5" customHeight="1" thickBot="1" x14ac:dyDescent="0.3">
      <c r="A45" s="3" t="s">
        <v>17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4"/>
      <c r="M45" s="4"/>
      <c r="N45" s="3"/>
      <c r="O45" s="3"/>
    </row>
    <row r="46" spans="1:21" ht="20.100000000000001" customHeight="1" x14ac:dyDescent="0.25">
      <c r="A46" s="207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9"/>
      <c r="Q46" s="70"/>
    </row>
    <row r="47" spans="1:21" ht="20.100000000000001" customHeight="1" x14ac:dyDescent="0.25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2"/>
      <c r="Q47" s="70"/>
    </row>
    <row r="48" spans="1:21" ht="20.100000000000001" customHeight="1" thickBot="1" x14ac:dyDescent="0.3">
      <c r="A48" s="213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5"/>
    </row>
    <row r="49" spans="1:17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7" ht="13.8" thickBo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20.100000000000001" customHeight="1" thickBot="1" x14ac:dyDescent="0.3">
      <c r="A51" s="216" t="s">
        <v>19</v>
      </c>
      <c r="B51" s="217"/>
      <c r="C51" s="217"/>
      <c r="D51" s="217"/>
      <c r="E51" s="217"/>
      <c r="F51" s="218"/>
      <c r="G51" s="56"/>
      <c r="H51" s="56"/>
      <c r="I51" s="56"/>
      <c r="J51" s="56"/>
      <c r="K51" s="56"/>
      <c r="L51" s="56"/>
      <c r="M51" s="56"/>
      <c r="N51" s="56"/>
      <c r="O51" s="56"/>
      <c r="P51" s="55"/>
      <c r="Q51" s="57"/>
    </row>
    <row r="52" spans="1:17" ht="19.2" customHeight="1" thickBot="1" x14ac:dyDescent="0.3">
      <c r="A52" s="5" t="s">
        <v>6</v>
      </c>
      <c r="B52" s="171" t="s">
        <v>24</v>
      </c>
      <c r="C52" s="172"/>
      <c r="D52" s="173" t="s">
        <v>23</v>
      </c>
      <c r="E52" s="174"/>
      <c r="F52" s="174"/>
      <c r="G52" s="175"/>
      <c r="H52" s="173" t="s">
        <v>20</v>
      </c>
      <c r="I52" s="175"/>
      <c r="J52" s="174" t="s">
        <v>21</v>
      </c>
      <c r="K52" s="174"/>
      <c r="L52" s="202" t="s">
        <v>3</v>
      </c>
      <c r="M52" s="202"/>
      <c r="N52" s="198" t="s">
        <v>4</v>
      </c>
      <c r="O52" s="199"/>
      <c r="P52" s="61" t="s">
        <v>22</v>
      </c>
    </row>
    <row r="53" spans="1:17" ht="18.75" customHeight="1" thickBot="1" x14ac:dyDescent="0.3">
      <c r="A53" s="62" t="s">
        <v>25</v>
      </c>
      <c r="B53" s="169"/>
      <c r="C53" s="170"/>
      <c r="D53" s="176"/>
      <c r="E53" s="177"/>
      <c r="F53" s="177"/>
      <c r="G53" s="178"/>
      <c r="H53" s="176"/>
      <c r="I53" s="178"/>
      <c r="J53" s="182"/>
      <c r="K53" s="183"/>
      <c r="L53" s="180"/>
      <c r="M53" s="181"/>
      <c r="N53" s="200"/>
      <c r="O53" s="201"/>
      <c r="P53" s="60">
        <f t="shared" ref="P53:P61" si="18">L53-N53</f>
        <v>0</v>
      </c>
    </row>
    <row r="54" spans="1:17" ht="18.75" customHeight="1" thickBot="1" x14ac:dyDescent="0.3">
      <c r="A54" s="63" t="s">
        <v>25</v>
      </c>
      <c r="B54" s="168"/>
      <c r="C54" s="168"/>
      <c r="D54" s="123"/>
      <c r="E54" s="124"/>
      <c r="F54" s="124"/>
      <c r="G54" s="125"/>
      <c r="H54" s="123"/>
      <c r="I54" s="125"/>
      <c r="J54" s="196"/>
      <c r="K54" s="197"/>
      <c r="L54" s="180"/>
      <c r="M54" s="181"/>
      <c r="N54" s="200"/>
      <c r="O54" s="201"/>
      <c r="P54" s="60">
        <f t="shared" si="18"/>
        <v>0</v>
      </c>
    </row>
    <row r="55" spans="1:17" ht="19.2" customHeight="1" thickBot="1" x14ac:dyDescent="0.3">
      <c r="A55" s="63" t="s">
        <v>25</v>
      </c>
      <c r="B55" s="121"/>
      <c r="C55" s="122"/>
      <c r="D55" s="123"/>
      <c r="E55" s="124"/>
      <c r="F55" s="124"/>
      <c r="G55" s="125"/>
      <c r="H55" s="123"/>
      <c r="I55" s="125"/>
      <c r="J55" s="123"/>
      <c r="K55" s="179"/>
      <c r="L55" s="126"/>
      <c r="M55" s="127"/>
      <c r="N55" s="119"/>
      <c r="O55" s="120"/>
      <c r="P55" s="60">
        <f t="shared" si="18"/>
        <v>0</v>
      </c>
    </row>
    <row r="56" spans="1:17" ht="19.5" customHeight="1" thickBot="1" x14ac:dyDescent="0.3">
      <c r="A56" s="62" t="s">
        <v>25</v>
      </c>
      <c r="B56" s="128"/>
      <c r="C56" s="129"/>
      <c r="D56" s="121"/>
      <c r="E56" s="130"/>
      <c r="F56" s="130"/>
      <c r="G56" s="122"/>
      <c r="H56" s="121"/>
      <c r="I56" s="122"/>
      <c r="J56" s="121"/>
      <c r="K56" s="122"/>
      <c r="L56" s="126"/>
      <c r="M56" s="127"/>
      <c r="N56" s="119"/>
      <c r="O56" s="120"/>
      <c r="P56" s="60">
        <f t="shared" si="18"/>
        <v>0</v>
      </c>
    </row>
    <row r="57" spans="1:17" ht="19.5" customHeight="1" thickBot="1" x14ac:dyDescent="0.3">
      <c r="A57" s="63" t="s">
        <v>25</v>
      </c>
      <c r="B57" s="121"/>
      <c r="C57" s="122"/>
      <c r="D57" s="123"/>
      <c r="E57" s="124"/>
      <c r="F57" s="124"/>
      <c r="G57" s="125"/>
      <c r="H57" s="123"/>
      <c r="I57" s="125"/>
      <c r="J57" s="123"/>
      <c r="K57" s="125"/>
      <c r="L57" s="126"/>
      <c r="M57" s="127"/>
      <c r="N57" s="119"/>
      <c r="O57" s="120"/>
      <c r="P57" s="60">
        <f t="shared" si="18"/>
        <v>0</v>
      </c>
    </row>
    <row r="58" spans="1:17" ht="19.5" customHeight="1" thickBot="1" x14ac:dyDescent="0.3">
      <c r="A58" s="63" t="s">
        <v>25</v>
      </c>
      <c r="B58" s="121"/>
      <c r="C58" s="122"/>
      <c r="D58" s="123"/>
      <c r="E58" s="124"/>
      <c r="F58" s="124"/>
      <c r="G58" s="125"/>
      <c r="H58" s="123"/>
      <c r="I58" s="125"/>
      <c r="J58" s="123"/>
      <c r="K58" s="125"/>
      <c r="L58" s="126"/>
      <c r="M58" s="127"/>
      <c r="N58" s="119"/>
      <c r="O58" s="120"/>
      <c r="P58" s="60">
        <f t="shared" si="18"/>
        <v>0</v>
      </c>
    </row>
    <row r="59" spans="1:17" ht="19.5" customHeight="1" thickBot="1" x14ac:dyDescent="0.3">
      <c r="A59" s="62" t="s">
        <v>25</v>
      </c>
      <c r="B59" s="128"/>
      <c r="C59" s="129"/>
      <c r="D59" s="121"/>
      <c r="E59" s="130"/>
      <c r="F59" s="130"/>
      <c r="G59" s="122"/>
      <c r="H59" s="121"/>
      <c r="I59" s="122"/>
      <c r="J59" s="121"/>
      <c r="K59" s="122"/>
      <c r="L59" s="126"/>
      <c r="M59" s="127"/>
      <c r="N59" s="119"/>
      <c r="O59" s="120"/>
      <c r="P59" s="60">
        <f t="shared" si="18"/>
        <v>0</v>
      </c>
    </row>
    <row r="60" spans="1:17" ht="19.5" customHeight="1" thickBot="1" x14ac:dyDescent="0.3">
      <c r="A60" s="63" t="s">
        <v>25</v>
      </c>
      <c r="B60" s="121"/>
      <c r="C60" s="122"/>
      <c r="D60" s="123"/>
      <c r="E60" s="124"/>
      <c r="F60" s="124"/>
      <c r="G60" s="125"/>
      <c r="H60" s="123"/>
      <c r="I60" s="125"/>
      <c r="J60" s="123"/>
      <c r="K60" s="125"/>
      <c r="L60" s="126"/>
      <c r="M60" s="127"/>
      <c r="N60" s="119"/>
      <c r="O60" s="120"/>
      <c r="P60" s="60">
        <f t="shared" si="18"/>
        <v>0</v>
      </c>
    </row>
    <row r="61" spans="1:17" ht="18.75" customHeight="1" x14ac:dyDescent="0.25">
      <c r="A61" s="63" t="s">
        <v>25</v>
      </c>
      <c r="B61" s="121"/>
      <c r="C61" s="122"/>
      <c r="D61" s="123"/>
      <c r="E61" s="124"/>
      <c r="F61" s="124"/>
      <c r="G61" s="125"/>
      <c r="H61" s="123"/>
      <c r="I61" s="125"/>
      <c r="J61" s="123"/>
      <c r="K61" s="125"/>
      <c r="L61" s="126"/>
      <c r="M61" s="127"/>
      <c r="N61" s="119"/>
      <c r="O61" s="120"/>
      <c r="P61" s="60">
        <f t="shared" si="18"/>
        <v>0</v>
      </c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</sheetData>
  <mergeCells count="88">
    <mergeCell ref="A35:B35"/>
    <mergeCell ref="J54:K54"/>
    <mergeCell ref="L54:M54"/>
    <mergeCell ref="N52:O52"/>
    <mergeCell ref="N53:O53"/>
    <mergeCell ref="N54:O54"/>
    <mergeCell ref="H52:I52"/>
    <mergeCell ref="J52:K52"/>
    <mergeCell ref="L52:M52"/>
    <mergeCell ref="H54:I54"/>
    <mergeCell ref="F39:G39"/>
    <mergeCell ref="F40:G40"/>
    <mergeCell ref="A46:P48"/>
    <mergeCell ref="A51:F51"/>
    <mergeCell ref="F42:G42"/>
    <mergeCell ref="I4:J4"/>
    <mergeCell ref="C4:D4"/>
    <mergeCell ref="O4:P4"/>
    <mergeCell ref="K4:L4"/>
    <mergeCell ref="G4:H4"/>
    <mergeCell ref="E4:F4"/>
    <mergeCell ref="M4:N4"/>
    <mergeCell ref="H55:I55"/>
    <mergeCell ref="J55:K55"/>
    <mergeCell ref="L53:M53"/>
    <mergeCell ref="H53:I53"/>
    <mergeCell ref="J53:K53"/>
    <mergeCell ref="L55:M55"/>
    <mergeCell ref="D55:G55"/>
    <mergeCell ref="B54:C54"/>
    <mergeCell ref="B53:C53"/>
    <mergeCell ref="B52:C52"/>
    <mergeCell ref="B55:C55"/>
    <mergeCell ref="D52:G52"/>
    <mergeCell ref="D53:G53"/>
    <mergeCell ref="D54:G54"/>
    <mergeCell ref="N55:O55"/>
    <mergeCell ref="L42:O43"/>
    <mergeCell ref="A2:P2"/>
    <mergeCell ref="L38:O39"/>
    <mergeCell ref="L40:O41"/>
    <mergeCell ref="H37:J38"/>
    <mergeCell ref="H42:J42"/>
    <mergeCell ref="H39:J39"/>
    <mergeCell ref="H40:J40"/>
    <mergeCell ref="H41:J41"/>
    <mergeCell ref="A38:B38"/>
    <mergeCell ref="A39:B39"/>
    <mergeCell ref="A40:B40"/>
    <mergeCell ref="A41:B41"/>
    <mergeCell ref="F37:G38"/>
    <mergeCell ref="F41:G41"/>
    <mergeCell ref="N56:O56"/>
    <mergeCell ref="B57:C57"/>
    <mergeCell ref="D57:G57"/>
    <mergeCell ref="H57:I57"/>
    <mergeCell ref="J57:K57"/>
    <mergeCell ref="L57:M57"/>
    <mergeCell ref="N57:O57"/>
    <mergeCell ref="B56:C56"/>
    <mergeCell ref="D56:G56"/>
    <mergeCell ref="H56:I56"/>
    <mergeCell ref="J56:K56"/>
    <mergeCell ref="L56:M56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</mergeCells>
  <phoneticPr fontId="19" type="noConversion"/>
  <conditionalFormatting sqref="P37">
    <cfRule type="expression" priority="11">
      <formula>$R$37:$R$41=TRUE</formula>
    </cfRule>
  </conditionalFormatting>
  <conditionalFormatting sqref="P38 P40 P4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7:R4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R37:R41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988B5-B75C-4A15-BE2B-8D41BA17C0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2024-03-04T22:00:47Z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