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NY, NY (23rd + PARK)/5 PROJECT DOCUMENTS/"/>
    </mc:Choice>
  </mc:AlternateContent>
  <xr:revisionPtr revIDLastSave="0" documentId="14_{F6301E62-97B2-4108-A750-1F4B14B2AA7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I10" i="1"/>
  <c r="P35" i="1"/>
  <c r="O16" i="1" l="1"/>
  <c r="M16" i="1"/>
  <c r="L16" i="1"/>
  <c r="K16" i="1"/>
  <c r="H16" i="1"/>
  <c r="G16" i="1"/>
  <c r="D16" i="1"/>
  <c r="C16" i="1"/>
  <c r="C20" i="1" l="1"/>
  <c r="C21" i="1"/>
  <c r="C22" i="1" s="1"/>
  <c r="E9" i="1"/>
  <c r="F9" i="1"/>
  <c r="I9" i="1"/>
  <c r="J9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l="1"/>
</calcChain>
</file>

<file path=xl/sharedStrings.xml><?xml version="1.0" encoding="utf-8"?>
<sst xmlns="http://schemas.openxmlformats.org/spreadsheetml/2006/main" count="90" uniqueCount="54">
  <si>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</si>
  <si>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</si>
  <si>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</si>
  <si>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</si>
  <si>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</si>
  <si>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</si>
  <si>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</si>
  <si>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</si>
  <si>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</si>
  <si>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</si>
  <si>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</si>
  <si>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</si>
  <si>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</si>
  <si>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</si>
  <si>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</si>
  <si>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</si>
  <si>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</si>
  <si>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</si>
  <si>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</si>
  <si>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</si>
  <si>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</si>
  <si>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</si>
  <si>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</si>
  <si>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</si>
  <si>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</si>
  <si>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</si>
  <si>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</si>
  <si>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</si>
  <si>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</si>
  <si>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</si>
  <si>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</si>
  <si>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</si>
  <si>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</si>
  <si>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</si>
  <si>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</si>
  <si>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</si>
  <si>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</si>
  <si>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</si>
  <si>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WHSP-1</t>
  </si>
  <si>
    <t>WSHP-2</t>
  </si>
  <si>
    <t>WSHP-3</t>
  </si>
  <si>
    <t>WSHP-4</t>
  </si>
  <si>
    <t>WSHP-5</t>
  </si>
  <si>
    <t xml:space="preserve"> </t>
  </si>
  <si>
    <t>TXF-1</t>
  </si>
  <si>
    <t xml:space="preserve">TRASH </t>
  </si>
  <si>
    <t xml:space="preserve">TRANSFER AIR </t>
  </si>
  <si>
    <t xml:space="preserve">OUTDOOR AIR </t>
  </si>
  <si>
    <t>EXF-1</t>
  </si>
  <si>
    <t>OAF-1</t>
  </si>
  <si>
    <t>KXF-1</t>
  </si>
  <si>
    <t>KITCHEN EXHAUST</t>
  </si>
  <si>
    <t xml:space="preserve">TOILET EXHAUST </t>
  </si>
  <si>
    <t>GXF-1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</si>
</sst>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5" borderId="50" xfId="0" applyFont="1" applyFill="1" applyBorder="1" applyAlignment="1">
      <alignment vertical="center"/>
    </xf>
    <xf numFmtId="0" fontId="5" fillId="5" borderId="51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B8" sqref="B8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21" t="s">
        <v>30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8" ht="9.75" customHeight="1" thickBot="1" x14ac:dyDescent="0.45">
      <c r="A3" s="78"/>
    </row>
    <row r="4" spans="1:18" ht="20.149999999999999" customHeight="1" thickBot="1" x14ac:dyDescent="0.3">
      <c r="A4" s="6"/>
      <c r="B4" s="8" t="s">
        <v>5</v>
      </c>
      <c r="C4" s="184" t="s">
        <v>0</v>
      </c>
      <c r="D4" s="185"/>
      <c r="E4" s="167" t="s">
        <v>1</v>
      </c>
      <c r="F4" s="165"/>
      <c r="G4" s="190" t="s">
        <v>2</v>
      </c>
      <c r="H4" s="191"/>
      <c r="I4" s="182" t="s">
        <v>24</v>
      </c>
      <c r="J4" s="183"/>
      <c r="K4" s="188" t="s">
        <v>3</v>
      </c>
      <c r="L4" s="189"/>
      <c r="M4" s="186" t="s">
        <v>4</v>
      </c>
      <c r="N4" s="187"/>
      <c r="O4" s="186" t="s">
        <v>35</v>
      </c>
      <c r="P4" s="187"/>
      <c r="Q4" s="7"/>
      <c r="R4" s="57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7"/>
    </row>
    <row r="6" spans="1:18" ht="20.149999999999999" customHeight="1" x14ac:dyDescent="0.25">
      <c r="A6" s="65" t="s">
        <v>38</v>
      </c>
      <c r="B6" s="228" t="s">
        <v>43</v>
      </c>
      <c r="C6" s="23">
        <v>1600</v>
      </c>
      <c r="D6" s="24"/>
      <c r="E6" s="23">
        <f t="shared" ref="E6:F7" si="0">C6-G6</f>
        <v>1250</v>
      </c>
      <c r="F6" s="24">
        <f t="shared" si="0"/>
        <v>0</v>
      </c>
      <c r="G6" s="25">
        <v>350</v>
      </c>
      <c r="H6" s="26"/>
      <c r="I6" s="27">
        <f>G6/C6</f>
        <v>0.21875</v>
      </c>
      <c r="J6" s="28" t="e">
        <f>H6/D6</f>
        <v>#DIV/0!</v>
      </c>
      <c r="K6" s="29"/>
      <c r="L6" s="30"/>
      <c r="M6" s="31"/>
      <c r="N6" s="32"/>
      <c r="O6" s="33"/>
      <c r="P6" s="34"/>
      <c r="Q6" s="63"/>
      <c r="R6" s="61"/>
    </row>
    <row r="7" spans="1:18" ht="20.149999999999999" customHeight="1" x14ac:dyDescent="0.25">
      <c r="A7" s="66" t="s">
        <v>39</v>
      </c>
      <c r="B7" s="229" t="s">
        <v>43</v>
      </c>
      <c r="C7" s="35">
        <v>2000</v>
      </c>
      <c r="D7" s="36"/>
      <c r="E7" s="35">
        <f t="shared" si="0"/>
        <v>1650</v>
      </c>
      <c r="F7" s="36">
        <f t="shared" si="0"/>
        <v>0</v>
      </c>
      <c r="G7" s="37">
        <v>350</v>
      </c>
      <c r="H7" s="38"/>
      <c r="I7" s="39">
        <f t="shared" ref="I7:J7" si="1">G7/C7</f>
        <v>0.17499999999999999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6"/>
      <c r="R7" s="61"/>
    </row>
    <row r="8" spans="1:18" ht="20.149999999999999" customHeight="1" x14ac:dyDescent="0.25">
      <c r="A8" s="66" t="s">
        <v>40</v>
      </c>
      <c r="B8" s="229" t="s">
        <v>43</v>
      </c>
      <c r="C8" s="35">
        <v>2000</v>
      </c>
      <c r="D8" s="36"/>
      <c r="E8" s="35">
        <f t="shared" ref="E8:E10" si="2">C8-G8</f>
        <v>1700</v>
      </c>
      <c r="F8" s="36">
        <f t="shared" ref="F8:F9" si="3">D8-H8</f>
        <v>0</v>
      </c>
      <c r="G8" s="37">
        <v>300</v>
      </c>
      <c r="H8" s="38"/>
      <c r="I8" s="39">
        <f t="shared" ref="I8:I10" si="4">G8/C8</f>
        <v>0.15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56"/>
      <c r="R8" s="61"/>
    </row>
    <row r="9" spans="1:18" ht="20.149999999999999" customHeight="1" x14ac:dyDescent="0.25">
      <c r="A9" s="66" t="s">
        <v>41</v>
      </c>
      <c r="B9" s="229" t="s">
        <v>43</v>
      </c>
      <c r="C9" s="35">
        <v>1400</v>
      </c>
      <c r="D9" s="36"/>
      <c r="E9" s="35">
        <f t="shared" si="2"/>
        <v>1150</v>
      </c>
      <c r="F9" s="36">
        <f t="shared" si="3"/>
        <v>0</v>
      </c>
      <c r="G9" s="37">
        <v>250</v>
      </c>
      <c r="H9" s="38"/>
      <c r="I9" s="39">
        <f t="shared" si="4"/>
        <v>0.17857142857142858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56"/>
      <c r="R9" s="61"/>
    </row>
    <row r="10" spans="1:18" ht="20.149999999999999" customHeight="1" x14ac:dyDescent="0.25">
      <c r="A10" s="66" t="s">
        <v>42</v>
      </c>
      <c r="B10" s="229" t="s">
        <v>43</v>
      </c>
      <c r="C10" s="35">
        <v>1200</v>
      </c>
      <c r="D10" s="36"/>
      <c r="E10" s="35">
        <f t="shared" si="2"/>
        <v>950</v>
      </c>
      <c r="F10" s="36"/>
      <c r="G10" s="37">
        <v>250</v>
      </c>
      <c r="H10" s="38"/>
      <c r="I10" s="117">
        <f t="shared" si="4"/>
        <v>0.20833333333333334</v>
      </c>
      <c r="J10" s="40"/>
      <c r="K10" s="41"/>
      <c r="L10" s="42"/>
      <c r="M10" s="43"/>
      <c r="N10" s="44"/>
      <c r="O10" s="45"/>
      <c r="P10" s="46"/>
      <c r="Q10" s="56"/>
      <c r="R10" s="61"/>
    </row>
    <row r="11" spans="1:18" ht="20.149999999999999" customHeight="1" x14ac:dyDescent="0.25">
      <c r="A11" s="106" t="s">
        <v>50</v>
      </c>
      <c r="B11" s="107" t="s">
        <v>51</v>
      </c>
      <c r="C11" s="108"/>
      <c r="D11" s="109"/>
      <c r="E11" s="108"/>
      <c r="F11" s="109"/>
      <c r="G11" s="110"/>
      <c r="H11" s="111"/>
      <c r="I11" s="112"/>
      <c r="J11" s="111"/>
      <c r="K11" s="110"/>
      <c r="L11" s="111"/>
      <c r="M11" s="113">
        <v>750</v>
      </c>
      <c r="N11" s="114"/>
      <c r="O11" s="115"/>
      <c r="P11" s="116"/>
      <c r="Q11" s="56"/>
      <c r="R11" s="61"/>
    </row>
    <row r="12" spans="1:18" ht="20.149999999999999" customHeight="1" x14ac:dyDescent="0.25">
      <c r="A12" s="106" t="s">
        <v>49</v>
      </c>
      <c r="B12" s="107" t="s">
        <v>47</v>
      </c>
      <c r="C12" s="108"/>
      <c r="D12" s="109"/>
      <c r="E12" s="108"/>
      <c r="F12" s="109"/>
      <c r="G12" s="110"/>
      <c r="H12" s="111"/>
      <c r="I12" s="112"/>
      <c r="J12" s="111"/>
      <c r="K12" s="110"/>
      <c r="L12" s="111"/>
      <c r="M12" s="113">
        <v>1500</v>
      </c>
      <c r="N12" s="114"/>
      <c r="O12" s="115"/>
      <c r="P12" s="116"/>
      <c r="Q12" s="56"/>
      <c r="R12" s="61"/>
    </row>
    <row r="13" spans="1:18" ht="20.149999999999999" customHeight="1" x14ac:dyDescent="0.25">
      <c r="A13" s="106" t="s">
        <v>48</v>
      </c>
      <c r="B13" s="107" t="s">
        <v>46</v>
      </c>
      <c r="C13" s="108"/>
      <c r="D13" s="109"/>
      <c r="E13" s="108"/>
      <c r="F13" s="109"/>
      <c r="G13" s="110"/>
      <c r="H13" s="111"/>
      <c r="I13" s="112"/>
      <c r="J13" s="111"/>
      <c r="K13" s="110"/>
      <c r="L13" s="111"/>
      <c r="M13" s="219" t="s">
        <v>43</v>
      </c>
      <c r="N13" s="220"/>
      <c r="O13" s="217">
        <v>900</v>
      </c>
      <c r="P13" s="218"/>
      <c r="Q13" s="56"/>
      <c r="R13" s="61"/>
    </row>
    <row r="14" spans="1:18" ht="20.149999999999999" customHeight="1" thickBot="1" x14ac:dyDescent="0.3">
      <c r="A14" s="95" t="s">
        <v>53</v>
      </c>
      <c r="B14" s="96" t="s">
        <v>45</v>
      </c>
      <c r="C14" s="97"/>
      <c r="D14" s="98"/>
      <c r="E14" s="97"/>
      <c r="F14" s="98"/>
      <c r="G14" s="99"/>
      <c r="H14" s="100"/>
      <c r="I14" s="101"/>
      <c r="J14" s="100"/>
      <c r="K14" s="99"/>
      <c r="L14" s="100"/>
      <c r="M14" s="102"/>
      <c r="N14" s="103"/>
      <c r="O14" s="104">
        <v>550</v>
      </c>
      <c r="P14" s="105"/>
      <c r="Q14" s="56"/>
      <c r="R14" s="61"/>
    </row>
    <row r="15" spans="1:18" ht="20.149999999999999" customHeight="1" thickBot="1" x14ac:dyDescent="0.3">
      <c r="A15" s="221" t="s">
        <v>44</v>
      </c>
      <c r="B15" s="222" t="s">
        <v>52</v>
      </c>
      <c r="C15" s="223"/>
      <c r="D15" s="224"/>
      <c r="E15" s="223"/>
      <c r="F15" s="224"/>
      <c r="G15" s="225"/>
      <c r="H15" s="72"/>
      <c r="I15" s="71"/>
      <c r="J15" s="72"/>
      <c r="K15" s="225"/>
      <c r="L15" s="72"/>
      <c r="M15" s="226"/>
      <c r="N15" s="227"/>
      <c r="O15" s="74">
        <v>200</v>
      </c>
      <c r="P15" s="75"/>
      <c r="Q15" s="56"/>
      <c r="R15" s="61"/>
    </row>
    <row r="16" spans="1:18" ht="20.149999999999999" customHeight="1" thickBot="1" x14ac:dyDescent="0.3">
      <c r="A16" s="194" t="s">
        <v>25</v>
      </c>
      <c r="B16" s="195"/>
      <c r="C16" s="67">
        <f>SUM(C6:C14)</f>
        <v>8200</v>
      </c>
      <c r="D16" s="68">
        <f>SUM(D6:D14)</f>
        <v>0</v>
      </c>
      <c r="E16" s="67">
        <f>SUM(E6:E14)</f>
        <v>6700</v>
      </c>
      <c r="F16" s="68">
        <f>SUM(F6:F14)</f>
        <v>0</v>
      </c>
      <c r="G16" s="69">
        <f>SUM(G6:G14)</f>
        <v>1500</v>
      </c>
      <c r="H16" s="70">
        <f>SUM(H6:H14)</f>
        <v>0</v>
      </c>
      <c r="I16" s="71"/>
      <c r="J16" s="72"/>
      <c r="K16" s="69">
        <f>SUM(K6:K14)</f>
        <v>0</v>
      </c>
      <c r="L16" s="70">
        <f>SUM(L6:L14)</f>
        <v>0</v>
      </c>
      <c r="M16" s="94">
        <f>SUM(M6:M14)</f>
        <v>2250</v>
      </c>
      <c r="N16" s="73">
        <f>SUM(N6:N14)</f>
        <v>0</v>
      </c>
      <c r="O16" s="74">
        <f>SUM(O6:O14)</f>
        <v>1450</v>
      </c>
      <c r="P16" s="75">
        <f>SUM(P6:P14)</f>
        <v>0</v>
      </c>
      <c r="Q16" s="47"/>
      <c r="R16" s="61"/>
    </row>
    <row r="17" spans="1:21" ht="20.149999999999999" customHeight="1" thickBot="1" x14ac:dyDescent="0.3">
      <c r="A17" s="58"/>
      <c r="B17" s="48"/>
      <c r="C17" s="48"/>
      <c r="D17" s="48"/>
      <c r="E17" s="48"/>
      <c r="F17" s="59"/>
      <c r="G17" s="59"/>
      <c r="H17" s="64"/>
      <c r="I17" s="64"/>
      <c r="J17" s="59"/>
      <c r="K17" s="59"/>
      <c r="L17" s="60"/>
      <c r="M17" s="60"/>
      <c r="N17" s="60"/>
      <c r="O17" s="60"/>
      <c r="P17" s="47"/>
      <c r="Q17" s="61"/>
    </row>
    <row r="18" spans="1:21" ht="20.149999999999999" customHeight="1" thickBot="1" x14ac:dyDescent="0.35">
      <c r="A18" s="89" t="s">
        <v>26</v>
      </c>
      <c r="B18" s="76"/>
      <c r="C18" s="76"/>
      <c r="D18" s="76"/>
      <c r="F18" s="151" t="s">
        <v>10</v>
      </c>
      <c r="G18" s="152"/>
      <c r="H18" s="125" t="s">
        <v>29</v>
      </c>
      <c r="I18" s="126"/>
      <c r="J18" s="127"/>
      <c r="L18" s="88" t="s">
        <v>31</v>
      </c>
      <c r="M18" s="77"/>
      <c r="N18" s="77"/>
      <c r="O18" s="77"/>
      <c r="P18" s="77"/>
      <c r="R18" s="1" t="b">
        <f>T18=U18</f>
        <v>0</v>
      </c>
      <c r="T18" s="1" t="b">
        <f>C22&lt;0</f>
        <v>1</v>
      </c>
      <c r="U18" s="1" t="b">
        <f>D22&lt;0</f>
        <v>0</v>
      </c>
    </row>
    <row r="19" spans="1:21" ht="18.75" customHeight="1" thickBot="1" x14ac:dyDescent="0.3">
      <c r="A19" s="143" t="s">
        <v>25</v>
      </c>
      <c r="B19" s="144"/>
      <c r="C19" s="79" t="s">
        <v>7</v>
      </c>
      <c r="D19" s="80" t="s">
        <v>8</v>
      </c>
      <c r="F19" s="153"/>
      <c r="G19" s="154"/>
      <c r="H19" s="128"/>
      <c r="I19" s="129"/>
      <c r="J19" s="130"/>
      <c r="L19" s="122" t="s">
        <v>34</v>
      </c>
      <c r="M19" s="122"/>
      <c r="N19" s="122"/>
      <c r="O19" s="122"/>
      <c r="P19" s="91">
        <f>IF(R18=TRUE, 1, 0)</f>
        <v>0</v>
      </c>
    </row>
    <row r="20" spans="1:21" ht="18.75" customHeight="1" x14ac:dyDescent="0.35">
      <c r="A20" s="145" t="s">
        <v>28</v>
      </c>
      <c r="B20" s="146"/>
      <c r="C20" s="81">
        <f>G16+K16</f>
        <v>1500</v>
      </c>
      <c r="D20" s="82">
        <f>H16+L16</f>
        <v>0</v>
      </c>
      <c r="F20" s="199" t="s">
        <v>11</v>
      </c>
      <c r="G20" s="200"/>
      <c r="H20" s="134"/>
      <c r="I20" s="135"/>
      <c r="J20" s="136"/>
      <c r="L20" s="123"/>
      <c r="M20" s="123"/>
      <c r="N20" s="123"/>
      <c r="O20" s="123"/>
      <c r="P20" s="93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4">
      <c r="A21" s="147" t="s">
        <v>27</v>
      </c>
      <c r="B21" s="148"/>
      <c r="C21" s="85">
        <f>M16+O16</f>
        <v>3700</v>
      </c>
      <c r="D21" s="86">
        <f>N16+P16</f>
        <v>0</v>
      </c>
      <c r="F21" s="201" t="s">
        <v>12</v>
      </c>
      <c r="G21" s="202"/>
      <c r="H21" s="137"/>
      <c r="I21" s="138"/>
      <c r="J21" s="139"/>
      <c r="L21" s="124" t="s">
        <v>32</v>
      </c>
      <c r="M21" s="124"/>
      <c r="N21" s="124"/>
      <c r="O21" s="124"/>
      <c r="P21" s="92" t="e">
        <f>IF(R20=TRUE, 1, 0)</f>
        <v>#DIV/0!</v>
      </c>
    </row>
    <row r="22" spans="1:21" ht="18.75" customHeight="1" thickBot="1" x14ac:dyDescent="0.4">
      <c r="A22" s="149" t="s">
        <v>16</v>
      </c>
      <c r="B22" s="150"/>
      <c r="C22" s="83">
        <f>C20-C21</f>
        <v>-2200</v>
      </c>
      <c r="D22" s="84">
        <f>D20-D21</f>
        <v>0</v>
      </c>
      <c r="F22" s="180" t="s">
        <v>13</v>
      </c>
      <c r="G22" s="181"/>
      <c r="H22" s="140"/>
      <c r="I22" s="141"/>
      <c r="J22" s="142"/>
      <c r="L22" s="123"/>
      <c r="M22" s="123"/>
      <c r="N22" s="123"/>
      <c r="O22" s="123"/>
      <c r="P22" s="93"/>
      <c r="R22" s="1" t="e">
        <f>AND(H23&gt;=-0.02, H23&lt;=0.02)</f>
        <v>#DIV/0!</v>
      </c>
    </row>
    <row r="23" spans="1:21" ht="16.5" customHeight="1" thickBot="1" x14ac:dyDescent="0.3">
      <c r="F23" s="215" t="s">
        <v>14</v>
      </c>
      <c r="G23" s="216"/>
      <c r="H23" s="131" t="e">
        <f>AVERAGE(H20:J22)</f>
        <v>#DIV/0!</v>
      </c>
      <c r="I23" s="132"/>
      <c r="J23" s="133"/>
      <c r="L23" s="120" t="s">
        <v>33</v>
      </c>
      <c r="M23" s="120"/>
      <c r="N23" s="120"/>
      <c r="O23" s="120"/>
      <c r="P23" s="87" t="e">
        <f>IF(R22=TRUE, 1, 0)</f>
        <v>#DIV/0!</v>
      </c>
    </row>
    <row r="24" spans="1:21" ht="13.75" customHeight="1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120"/>
      <c r="M24" s="120"/>
      <c r="N24" s="120"/>
      <c r="O24" s="120"/>
      <c r="P24" s="90"/>
    </row>
    <row r="25" spans="1:21" ht="13.75" customHeight="1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50"/>
      <c r="M25" s="50"/>
      <c r="N25" s="51"/>
      <c r="O25" s="51"/>
      <c r="P25" s="7"/>
      <c r="Q25" s="7"/>
    </row>
    <row r="26" spans="1:21" ht="13.5" customHeight="1" thickBot="1" x14ac:dyDescent="0.3">
      <c r="A26" s="3" t="s">
        <v>15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203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5"/>
      <c r="Q27" s="62"/>
    </row>
    <row r="28" spans="1:21" ht="20.149999999999999" customHeight="1" x14ac:dyDescent="0.25">
      <c r="A28" s="206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8"/>
      <c r="Q28" s="62"/>
    </row>
    <row r="29" spans="1:21" ht="20.149999999999999" customHeight="1" thickBot="1" x14ac:dyDescent="0.3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1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thickBot="1" x14ac:dyDescent="0.3">
      <c r="A32" s="212" t="s">
        <v>17</v>
      </c>
      <c r="B32" s="213"/>
      <c r="C32" s="213"/>
      <c r="D32" s="213"/>
      <c r="E32" s="213"/>
      <c r="F32" s="214"/>
      <c r="G32" s="48"/>
      <c r="H32" s="48"/>
      <c r="I32" s="48"/>
      <c r="J32" s="48"/>
      <c r="K32" s="48"/>
      <c r="L32" s="48"/>
      <c r="M32" s="48"/>
      <c r="N32" s="48"/>
      <c r="O32" s="48"/>
      <c r="P32" s="47"/>
      <c r="Q32" s="49"/>
    </row>
    <row r="33" spans="1:16" ht="19.149999999999999" customHeight="1" thickBot="1" x14ac:dyDescent="0.3">
      <c r="A33" s="5" t="s">
        <v>6</v>
      </c>
      <c r="B33" s="161" t="s">
        <v>22</v>
      </c>
      <c r="C33" s="162"/>
      <c r="D33" s="165" t="s">
        <v>21</v>
      </c>
      <c r="E33" s="166"/>
      <c r="F33" s="166"/>
      <c r="G33" s="167"/>
      <c r="H33" s="165" t="s">
        <v>18</v>
      </c>
      <c r="I33" s="167"/>
      <c r="J33" s="166" t="s">
        <v>19</v>
      </c>
      <c r="K33" s="166"/>
      <c r="L33" s="198" t="s">
        <v>3</v>
      </c>
      <c r="M33" s="198"/>
      <c r="N33" s="196" t="s">
        <v>4</v>
      </c>
      <c r="O33" s="197"/>
      <c r="P33" s="53" t="s">
        <v>20</v>
      </c>
    </row>
    <row r="34" spans="1:16" ht="18.75" customHeight="1" thickBot="1" x14ac:dyDescent="0.3">
      <c r="A34" s="54" t="s">
        <v>23</v>
      </c>
      <c r="B34" s="159" t="s">
        <v>36</v>
      </c>
      <c r="C34" s="160"/>
      <c r="D34" s="168"/>
      <c r="E34" s="169"/>
      <c r="F34" s="169"/>
      <c r="G34" s="170"/>
      <c r="H34" s="168" t="s">
        <v>37</v>
      </c>
      <c r="I34" s="170"/>
      <c r="J34" s="174" t="s">
        <v>37</v>
      </c>
      <c r="K34" s="175"/>
      <c r="L34" s="172">
        <v>0</v>
      </c>
      <c r="M34" s="173"/>
      <c r="N34" s="192">
        <v>1080</v>
      </c>
      <c r="O34" s="193"/>
      <c r="P34" s="52">
        <f t="shared" ref="P34:P36" si="6">L34-N34</f>
        <v>-1080</v>
      </c>
    </row>
    <row r="35" spans="1:16" ht="18.75" customHeight="1" thickBot="1" x14ac:dyDescent="0.3">
      <c r="A35" s="55" t="s">
        <v>23</v>
      </c>
      <c r="B35" s="158" t="s">
        <v>36</v>
      </c>
      <c r="C35" s="158"/>
      <c r="D35" s="155"/>
      <c r="E35" s="156"/>
      <c r="F35" s="156"/>
      <c r="G35" s="157"/>
      <c r="H35" s="155" t="s">
        <v>37</v>
      </c>
      <c r="I35" s="157"/>
      <c r="J35" s="178" t="s">
        <v>37</v>
      </c>
      <c r="K35" s="179"/>
      <c r="L35" s="172">
        <v>0</v>
      </c>
      <c r="M35" s="173"/>
      <c r="N35" s="192">
        <v>832</v>
      </c>
      <c r="O35" s="193"/>
      <c r="P35" s="52">
        <f t="shared" ref="P35" si="7">L35-N35</f>
        <v>-832</v>
      </c>
    </row>
    <row r="36" spans="1:16" ht="18.75" customHeight="1" thickBot="1" x14ac:dyDescent="0.3">
      <c r="A36" s="55" t="s">
        <v>23</v>
      </c>
      <c r="B36" s="158" t="s">
        <v>36</v>
      </c>
      <c r="C36" s="158"/>
      <c r="D36" s="155"/>
      <c r="E36" s="156"/>
      <c r="F36" s="156"/>
      <c r="G36" s="157"/>
      <c r="H36" s="155" t="s">
        <v>37</v>
      </c>
      <c r="I36" s="157"/>
      <c r="J36" s="178" t="s">
        <v>37</v>
      </c>
      <c r="K36" s="179"/>
      <c r="L36" s="172">
        <v>0</v>
      </c>
      <c r="M36" s="173"/>
      <c r="N36" s="192">
        <v>701</v>
      </c>
      <c r="O36" s="193"/>
      <c r="P36" s="52">
        <f t="shared" si="6"/>
        <v>-701</v>
      </c>
    </row>
    <row r="37" spans="1:16" ht="19.149999999999999" customHeight="1" x14ac:dyDescent="0.25">
      <c r="A37" s="55" t="s">
        <v>23</v>
      </c>
      <c r="B37" s="163" t="s">
        <v>36</v>
      </c>
      <c r="C37" s="164"/>
      <c r="D37" s="155"/>
      <c r="E37" s="156"/>
      <c r="F37" s="156"/>
      <c r="G37" s="157"/>
      <c r="H37" s="155" t="s">
        <v>37</v>
      </c>
      <c r="I37" s="157"/>
      <c r="J37" s="155" t="s">
        <v>37</v>
      </c>
      <c r="K37" s="171"/>
      <c r="L37" s="176">
        <v>0</v>
      </c>
      <c r="M37" s="177"/>
      <c r="N37" s="118">
        <v>390</v>
      </c>
      <c r="O37" s="119"/>
      <c r="P37" s="52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2025-05-20T17:43:02Z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