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DECD05A3-89AD-4AC0-A7A1-9CAFFC878FE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<sst xmlns="http://schemas.openxmlformats.org/spreadsheetml/2006/main" count="81" uniqueCount="50">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</sst>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/>
      <c r="C6" s="23">
        <v>9500</v>
      </c>
      <c r="D6" s="24"/>
      <c r="E6" s="23">
        <f t="shared" ref="E6:F7" si="0">C6-G6</f>
        <v>8450</v>
      </c>
      <c r="F6" s="24">
        <f t="shared" si="0"/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14</v>
      </c>
      <c r="B7" s="71"/>
      <c r="C7" s="35">
        <v>5600</v>
      </c>
      <c r="D7" s="36"/>
      <c r="E7" s="35">
        <f t="shared" si="0"/>
        <v>4025</v>
      </c>
      <c r="F7" s="36">
        <f t="shared" si="0"/>
        <v>0</v>
      </c>
      <c r="G7" s="37">
        <v>1575</v>
      </c>
      <c r="H7" s="38"/>
      <c r="I7" s="39">
        <f t="shared" ref="I7:J7" si="1">G7/C7</f>
        <v>0.28125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15</v>
      </c>
      <c r="B8" s="71"/>
      <c r="C8" s="35">
        <v>5250</v>
      </c>
      <c r="D8" s="36"/>
      <c r="E8" s="35">
        <f t="shared" ref="E8:E11" si="2">C8-G8</f>
        <v>3950</v>
      </c>
      <c r="F8" s="36">
        <f t="shared" ref="F8:F11" si="3">D8-H8</f>
        <v>0</v>
      </c>
      <c r="G8" s="37">
        <v>1300</v>
      </c>
      <c r="H8" s="38"/>
      <c r="I8" s="39">
        <f t="shared" ref="I8:I9" si="4">G8/C8</f>
        <v>0.24761904761904763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16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17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>
      <c r="A11" s="73" t="s">
        <v>18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21</v>
      </c>
      <c r="B13" s="71" t="s">
        <v>22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23</v>
      </c>
      <c r="B14" s="117" t="s">
        <v>24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310</v>
      </c>
      <c r="P14" s="126"/>
      <c r="Q14" s="61"/>
      <c r="R14" s="66"/>
    </row>
    <row r="15" spans="1:18" ht="20.100000000000001" customHeight="1" thickBot="1">
      <c r="A15" s="203" t="s">
        <v>25</v>
      </c>
      <c r="B15" s="204"/>
      <c r="C15" s="74">
        <f t="shared" ref="C15:H15" si="8">SUM(C6:C14)</f>
        <v>20350</v>
      </c>
      <c r="D15" s="75">
        <f t="shared" si="8"/>
        <v>0</v>
      </c>
      <c r="E15" s="74">
        <f t="shared" si="8"/>
        <v>16425</v>
      </c>
      <c r="F15" s="75">
        <f t="shared" si="8"/>
        <v>0</v>
      </c>
      <c r="G15" s="76">
        <f t="shared" si="8"/>
        <v>3925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310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26</v>
      </c>
      <c r="B17" s="83"/>
      <c r="C17" s="83"/>
      <c r="D17" s="83"/>
      <c r="F17" s="160" t="s">
        <v>27</v>
      </c>
      <c r="G17" s="161"/>
      <c r="H17" s="134" t="s">
        <v>28</v>
      </c>
      <c r="I17" s="135"/>
      <c r="J17" s="136"/>
      <c r="L17" s="95" t="s">
        <v>29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25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30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31</v>
      </c>
      <c r="B19" s="155"/>
      <c r="C19" s="88">
        <f>G15+K15</f>
        <v>3925</v>
      </c>
      <c r="D19" s="89">
        <f>H15+L15</f>
        <v>0</v>
      </c>
      <c r="F19" s="208" t="s">
        <v>32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33</v>
      </c>
      <c r="B20" s="157"/>
      <c r="C20" s="92">
        <f>M15+O15</f>
        <v>3625</v>
      </c>
      <c r="D20" s="93">
        <f>N15+P15</f>
        <v>0</v>
      </c>
      <c r="F20" s="210" t="s">
        <v>34</v>
      </c>
      <c r="G20" s="211"/>
      <c r="H20" s="146"/>
      <c r="I20" s="147"/>
      <c r="J20" s="148"/>
      <c r="L20" s="133" t="s">
        <v>35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36</v>
      </c>
      <c r="B21" s="159"/>
      <c r="C21" s="90">
        <f>C19-C20</f>
        <v>300</v>
      </c>
      <c r="D21" s="91">
        <f>D19-D20</f>
        <v>0</v>
      </c>
      <c r="F21" s="189" t="s">
        <v>37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38</v>
      </c>
      <c r="G22" s="225"/>
      <c r="H22" s="140" t="e">
        <f>AVERAGE(H19:J21)</f>
        <v>#DIV/0!</v>
      </c>
      <c r="I22" s="141"/>
      <c r="J22" s="142"/>
      <c r="L22" s="129" t="s">
        <v>39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41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42</v>
      </c>
      <c r="C32" s="171"/>
      <c r="D32" s="174" t="s">
        <v>43</v>
      </c>
      <c r="E32" s="175"/>
      <c r="F32" s="175"/>
      <c r="G32" s="176"/>
      <c r="H32" s="174" t="s">
        <v>44</v>
      </c>
      <c r="I32" s="176"/>
      <c r="J32" s="175" t="s">
        <v>45</v>
      </c>
      <c r="K32" s="175"/>
      <c r="L32" s="207" t="s">
        <v>6</v>
      </c>
      <c r="M32" s="207"/>
      <c r="N32" s="205" t="s">
        <v>7</v>
      </c>
      <c r="O32" s="206"/>
      <c r="P32" s="58" t="s">
        <v>46</v>
      </c>
    </row>
    <row r="33" spans="1:16" ht="18.75" customHeight="1" thickBot="1">
      <c r="A33" s="59" t="s">
        <v>47</v>
      </c>
      <c r="B33" s="168" t="s">
        <v>48</v>
      </c>
      <c r="C33" s="169"/>
      <c r="D33" s="177"/>
      <c r="E33" s="178"/>
      <c r="F33" s="178"/>
      <c r="G33" s="179"/>
      <c r="H33" s="177" t="s">
        <v>49</v>
      </c>
      <c r="I33" s="179"/>
      <c r="J33" s="183" t="s">
        <v>49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47</v>
      </c>
      <c r="B34" s="167" t="s">
        <v>48</v>
      </c>
      <c r="C34" s="167"/>
      <c r="D34" s="164"/>
      <c r="E34" s="165"/>
      <c r="F34" s="165"/>
      <c r="G34" s="166"/>
      <c r="H34" s="164" t="s">
        <v>49</v>
      </c>
      <c r="I34" s="166"/>
      <c r="J34" s="187" t="s">
        <v>49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47</v>
      </c>
      <c r="B35" s="167" t="s">
        <v>48</v>
      </c>
      <c r="C35" s="167"/>
      <c r="D35" s="164"/>
      <c r="E35" s="165"/>
      <c r="F35" s="165"/>
      <c r="G35" s="166"/>
      <c r="H35" s="164" t="s">
        <v>49</v>
      </c>
      <c r="I35" s="166"/>
      <c r="J35" s="187" t="s">
        <v>49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47</v>
      </c>
      <c r="B36" s="172" t="s">
        <v>48</v>
      </c>
      <c r="C36" s="173"/>
      <c r="D36" s="164"/>
      <c r="E36" s="165"/>
      <c r="F36" s="165"/>
      <c r="G36" s="166"/>
      <c r="H36" s="164" t="s">
        <v>49</v>
      </c>
      <c r="I36" s="166"/>
      <c r="J36" s="164" t="s">
        <v>49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5DCAD-628E-409A-AA05-A3A489B11066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2023-08-25T18:12:26Z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