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C384FDA1-E6DB-4088-9BE9-EE4057697BB7}" xr6:coauthVersionLast="47" xr6:coauthVersionMax="47" xr10:uidLastSave="{00000000-0000-0000-0000-000000000000}"/>
  <bookViews>
    <workbookView xWindow="24" yWindow="0" windowWidth="23016" windowHeight="122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F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<sst xmlns="http://schemas.openxmlformats.org/spreadsheetml/2006/main" count="70" uniqueCount="43">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</sst>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AD11" sqref="AD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4000</v>
      </c>
      <c r="D6" s="24"/>
      <c r="E6" s="23">
        <v>2900</v>
      </c>
      <c r="F6" s="24">
        <f t="shared" ref="F6:F7" si="0">D6-H6</f>
        <v>0</v>
      </c>
      <c r="G6" s="25">
        <v>1100</v>
      </c>
      <c r="H6" s="26"/>
      <c r="I6" s="27">
        <f>G6/C6</f>
        <v>0.27500000000000002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41</v>
      </c>
      <c r="C7" s="35">
        <v>4000</v>
      </c>
      <c r="D7" s="36"/>
      <c r="E7" s="35"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1800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>
        <v>150</v>
      </c>
      <c r="P9" s="46"/>
      <c r="Q9" s="61"/>
      <c r="R9" s="66"/>
    </row>
    <row r="10" spans="1:21" ht="20.100000000000001" customHeight="1" thickBot="1" x14ac:dyDescent="0.3">
      <c r="A10" s="177" t="s">
        <v>17</v>
      </c>
      <c r="B10" s="178"/>
      <c r="C10" s="74">
        <f>SUM(C6:C9)</f>
        <v>8000</v>
      </c>
      <c r="D10" s="75">
        <f>SUM(D6:D9)</f>
        <v>0</v>
      </c>
      <c r="E10" s="74">
        <f>SUM(E6:E9)</f>
        <v>5900</v>
      </c>
      <c r="F10" s="75">
        <f>SUM(F6:F9)</f>
        <v>0</v>
      </c>
      <c r="G10" s="76">
        <f>SUM(G6:G9)</f>
        <v>2100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1800</v>
      </c>
      <c r="N10" s="80">
        <f>SUM(N6:N9)</f>
        <v>0</v>
      </c>
      <c r="O10" s="81">
        <f>SUM(O6:O9)</f>
        <v>150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18</v>
      </c>
      <c r="B12" s="83"/>
      <c r="C12" s="83"/>
      <c r="D12" s="83"/>
      <c r="F12" s="145" t="s">
        <v>19</v>
      </c>
      <c r="G12" s="146"/>
      <c r="H12" s="119" t="s">
        <v>20</v>
      </c>
      <c r="I12" s="120"/>
      <c r="J12" s="121"/>
      <c r="L12" s="95" t="s">
        <v>21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7" t="s">
        <v>17</v>
      </c>
      <c r="B13" s="138"/>
      <c r="C13" s="86" t="s">
        <v>11</v>
      </c>
      <c r="D13" s="87" t="s">
        <v>12</v>
      </c>
      <c r="F13" s="147"/>
      <c r="G13" s="148"/>
      <c r="H13" s="122"/>
      <c r="I13" s="123"/>
      <c r="J13" s="124"/>
      <c r="L13" s="116" t="s">
        <v>22</v>
      </c>
      <c r="M13" s="116"/>
      <c r="N13" s="116"/>
      <c r="O13" s="116"/>
      <c r="P13" s="98">
        <f>IF(R12=TRUE, 1, 0)</f>
        <v>1</v>
      </c>
    </row>
    <row r="14" spans="1:21" ht="18.75" customHeight="1" x14ac:dyDescent="0.25">
      <c r="A14" s="139" t="s">
        <v>23</v>
      </c>
      <c r="B14" s="140"/>
      <c r="C14" s="88">
        <f>G10+K10</f>
        <v>2100</v>
      </c>
      <c r="D14" s="89">
        <f>H10+L10</f>
        <v>0</v>
      </c>
      <c r="F14" s="186" t="s">
        <v>24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1" t="s">
        <v>25</v>
      </c>
      <c r="B15" s="142"/>
      <c r="C15" s="92">
        <f>M10+O10</f>
        <v>1950</v>
      </c>
      <c r="D15" s="93">
        <f>N10+P10</f>
        <v>0</v>
      </c>
      <c r="F15" s="188" t="s">
        <v>26</v>
      </c>
      <c r="G15" s="189"/>
      <c r="H15" s="131"/>
      <c r="I15" s="132"/>
      <c r="J15" s="133"/>
      <c r="L15" s="118" t="s">
        <v>27</v>
      </c>
      <c r="M15" s="118"/>
      <c r="N15" s="118"/>
      <c r="O15" s="118"/>
      <c r="P15" s="99" t="e">
        <f>IF(R14=TRUE, 1, 0)</f>
        <v>#DIV/0!</v>
      </c>
    </row>
    <row r="16" spans="1:21" ht="18.75" customHeight="1" thickBot="1" x14ac:dyDescent="0.35">
      <c r="A16" s="143" t="s">
        <v>28</v>
      </c>
      <c r="B16" s="144"/>
      <c r="C16" s="90">
        <f>C14-C15</f>
        <v>150</v>
      </c>
      <c r="D16" s="91">
        <f>D14-D15</f>
        <v>0</v>
      </c>
      <c r="F16" s="149" t="s">
        <v>29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e">
        <f>AND(H17&gt;=-0.02, H17&lt;=0.02)</f>
        <v>#DIV/0!</v>
      </c>
    </row>
    <row r="17" spans="1:17" ht="16.5" customHeight="1" thickBot="1" x14ac:dyDescent="0.3">
      <c r="F17" s="202" t="s">
        <v>30</v>
      </c>
      <c r="G17" s="203"/>
      <c r="H17" s="125" t="e">
        <f>AVERAGE(H14:J16)</f>
        <v>#DIV/0!</v>
      </c>
      <c r="I17" s="126"/>
      <c r="J17" s="127"/>
      <c r="L17" s="114" t="s">
        <v>31</v>
      </c>
      <c r="M17" s="114"/>
      <c r="N17" s="114"/>
      <c r="O17" s="11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3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9" t="s">
        <v>33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4" t="s">
        <v>34</v>
      </c>
      <c r="C27" s="155"/>
      <c r="D27" s="156" t="s">
        <v>35</v>
      </c>
      <c r="E27" s="157"/>
      <c r="F27" s="157"/>
      <c r="G27" s="158"/>
      <c r="H27" s="156" t="s">
        <v>36</v>
      </c>
      <c r="I27" s="158"/>
      <c r="J27" s="157" t="s">
        <v>37</v>
      </c>
      <c r="K27" s="157"/>
      <c r="L27" s="185" t="s">
        <v>6</v>
      </c>
      <c r="M27" s="185"/>
      <c r="N27" s="181" t="s">
        <v>7</v>
      </c>
      <c r="O27" s="182"/>
      <c r="P27" s="58" t="s">
        <v>38</v>
      </c>
    </row>
    <row r="28" spans="1:17" ht="18.75" customHeight="1" thickBot="1" x14ac:dyDescent="0.3">
      <c r="A28" s="59" t="s">
        <v>39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2">L28-N28</f>
        <v>0</v>
      </c>
    </row>
    <row r="29" spans="1:17" ht="18.75" customHeight="1" thickBot="1" x14ac:dyDescent="0.3">
      <c r="A29" s="60" t="s">
        <v>39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2"/>
        <v>0</v>
      </c>
    </row>
    <row r="30" spans="1:17" ht="19.2" customHeight="1" thickBot="1" x14ac:dyDescent="0.3">
      <c r="A30" s="60" t="s">
        <v>39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2"/>
        <v>0</v>
      </c>
    </row>
    <row r="31" spans="1:17" ht="19.5" customHeight="1" thickBot="1" x14ac:dyDescent="0.3">
      <c r="A31" s="59" t="s">
        <v>39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2"/>
        <v>0</v>
      </c>
    </row>
    <row r="32" spans="1:17" ht="19.5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39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59" t="s">
        <v>39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8.75" customHeight="1" x14ac:dyDescent="0.25">
      <c r="A36" s="60" t="s">
        <v>39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2024-09-17T19:45:57Z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