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F5DDAB16-F0E4-4BF6-8803-8AE38218B3F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<sst xmlns="http://schemas.openxmlformats.org/spreadsheetml/2006/main" count="91" uniqueCount="59">
  <si>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</si>
  <si>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</si>
  <si>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</si>
  <si>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</si>
  <si>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</si>
  <si>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</si>
  <si>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</si>
  <si>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</si>
  <si>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</si>
  <si>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</si>
  <si>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</si>
  <si>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</si>
  <si>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</si>
  <si>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</si>
  <si>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</si>
  <si>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</si>
  <si>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</t>
  </si>
  <si>
    <t>AC-3</t>
  </si>
  <si>
    <t>DINNING B / DRIVE THRU</t>
  </si>
  <si>
    <t>AC-4</t>
  </si>
  <si>
    <t xml:space="preserve">DINNING B </t>
  </si>
  <si>
    <t>AC-5</t>
  </si>
  <si>
    <t>PLAY AREA</t>
  </si>
  <si>
    <t>AC-6</t>
  </si>
  <si>
    <t>EF-1</t>
  </si>
  <si>
    <t>HDR1</t>
  </si>
  <si>
    <t>EF-2</t>
  </si>
  <si>
    <t>HDL1</t>
  </si>
  <si>
    <t>EF-3</t>
  </si>
  <si>
    <t xml:space="preserve">HD2 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</si>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</sst>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/>
    </xf>
    <xf numFmtId="0" fontId="19" fillId="0" borderId="0" xfId="0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O13" sqref="O13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70" t="s">
        <v>2</v>
      </c>
      <c r="D4" s="171"/>
      <c r="E4" s="143" t="s">
        <v>3</v>
      </c>
      <c r="F4" s="142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2975</v>
      </c>
      <c r="D6" s="24"/>
      <c r="E6" s="23">
        <f t="shared" ref="E6:E11" si="0">C6-G6</f>
        <v>2120</v>
      </c>
      <c r="F6" s="24">
        <f t="shared" ref="E6:F7" si="1">D6-H6</f>
        <v>0</v>
      </c>
      <c r="G6" s="25">
        <v>855</v>
      </c>
      <c r="H6" s="26"/>
      <c r="I6" s="27">
        <f>G6/C6</f>
        <v>0.28739495798319326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4000</v>
      </c>
      <c r="D7" s="36"/>
      <c r="E7" s="23">
        <f t="shared" si="0"/>
        <v>2970</v>
      </c>
      <c r="F7" s="36">
        <f t="shared" si="1"/>
        <v>0</v>
      </c>
      <c r="G7" s="37">
        <v>1030</v>
      </c>
      <c r="H7" s="38"/>
      <c r="I7" s="39">
        <f t="shared" ref="I7:J7" si="2">G7/C7</f>
        <v>0.25750000000000001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1800</v>
      </c>
      <c r="D8" s="36"/>
      <c r="E8" s="23">
        <f t="shared" si="0"/>
        <v>1500</v>
      </c>
      <c r="F8" s="36">
        <f t="shared" ref="F8:F11" si="3">D8-H8</f>
        <v>0</v>
      </c>
      <c r="G8" s="37">
        <v>300</v>
      </c>
      <c r="H8" s="38"/>
      <c r="I8" s="39">
        <f t="shared" ref="I8:I9" si="4">G8/C8</f>
        <v>0.16666666666666666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/>
      <c r="D9" s="36"/>
      <c r="E9" s="23">
        <f t="shared" si="0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/>
      <c r="D10" s="114"/>
      <c r="E10" s="23">
        <f t="shared" si="0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23</v>
      </c>
      <c r="B11" s="71" t="s">
        <v>14</v>
      </c>
      <c r="C11" s="35"/>
      <c r="D11" s="36"/>
      <c r="E11" s="23">
        <f t="shared" si="0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131"/>
      <c r="F12" s="48"/>
      <c r="G12" s="41"/>
      <c r="H12" s="42"/>
      <c r="I12" s="49"/>
      <c r="J12" s="42"/>
      <c r="K12" s="41"/>
      <c r="L12" s="42"/>
      <c r="M12" s="50">
        <v>1085</v>
      </c>
      <c r="N12" s="51"/>
      <c r="O12" s="43"/>
      <c r="P12" s="44"/>
      <c r="Q12" s="61"/>
      <c r="R12" s="66"/>
    </row>
    <row r="13" spans="1:18" ht="20.100000000000001" customHeight="1">
      <c r="A13" s="73" t="s">
        <v>26</v>
      </c>
      <c r="B13" s="232" t="s">
        <v>27</v>
      </c>
      <c r="C13" s="47"/>
      <c r="D13" s="48"/>
      <c r="E13" s="231"/>
      <c r="F13" s="48"/>
      <c r="G13" s="41"/>
      <c r="H13" s="42"/>
      <c r="I13" s="49"/>
      <c r="J13" s="42"/>
      <c r="K13" s="41"/>
      <c r="L13" s="42"/>
      <c r="M13" s="50">
        <v>1085</v>
      </c>
      <c r="N13" s="51"/>
      <c r="O13" s="43"/>
      <c r="P13" s="44"/>
      <c r="Q13" s="61"/>
      <c r="R13" s="66"/>
    </row>
    <row r="14" spans="1:18" ht="20.100000000000001" customHeight="1">
      <c r="A14" s="116" t="s">
        <v>28</v>
      </c>
      <c r="B14" s="71" t="s">
        <v>29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701</v>
      </c>
      <c r="N14" s="51"/>
      <c r="O14" s="43"/>
      <c r="P14" s="44"/>
      <c r="Q14" s="61"/>
      <c r="R14" s="66"/>
    </row>
    <row r="15" spans="1:18" ht="20.100000000000001" customHeight="1">
      <c r="A15" s="116" t="s">
        <v>30</v>
      </c>
      <c r="B15" s="117" t="s">
        <v>31</v>
      </c>
      <c r="C15" s="125"/>
      <c r="D15" s="126"/>
      <c r="E15" s="125"/>
      <c r="F15" s="126"/>
      <c r="G15" s="127"/>
      <c r="H15" s="128"/>
      <c r="I15" s="129"/>
      <c r="J15" s="128"/>
      <c r="K15" s="127"/>
      <c r="L15" s="128"/>
      <c r="M15" s="50">
        <v>804</v>
      </c>
      <c r="N15" s="51"/>
      <c r="O15" s="43"/>
      <c r="P15" s="44"/>
      <c r="Q15" s="61"/>
      <c r="R15" s="66"/>
    </row>
    <row r="16" spans="1:18" ht="20.100000000000001" customHeight="1">
      <c r="A16" s="116" t="s">
        <v>32</v>
      </c>
      <c r="B16" s="71" t="s">
        <v>33</v>
      </c>
      <c r="C16" s="118"/>
      <c r="D16" s="119"/>
      <c r="E16" s="118"/>
      <c r="F16" s="119"/>
      <c r="G16" s="120"/>
      <c r="H16" s="121"/>
      <c r="I16" s="122"/>
      <c r="J16" s="121"/>
      <c r="K16" s="120"/>
      <c r="L16" s="130"/>
      <c r="M16" s="43"/>
      <c r="N16" s="44"/>
      <c r="O16" s="123">
        <v>300</v>
      </c>
      <c r="P16" s="124"/>
      <c r="Q16" s="61"/>
      <c r="R16" s="66"/>
    </row>
    <row r="17" spans="1:21" ht="20.100000000000001" customHeight="1">
      <c r="A17" s="134" t="s">
        <v>34</v>
      </c>
      <c r="B17" s="135"/>
      <c r="C17" s="74">
        <f t="shared" ref="C17:H17" si="8">SUM(C6:C16)</f>
        <v>8775</v>
      </c>
      <c r="D17" s="75">
        <f t="shared" si="8"/>
        <v>0</v>
      </c>
      <c r="E17" s="74">
        <f t="shared" si="8"/>
        <v>6590</v>
      </c>
      <c r="F17" s="75">
        <f t="shared" si="8"/>
        <v>0</v>
      </c>
      <c r="G17" s="76">
        <f t="shared" si="8"/>
        <v>2185</v>
      </c>
      <c r="H17" s="77">
        <f t="shared" si="8"/>
        <v>0</v>
      </c>
      <c r="I17" s="78"/>
      <c r="J17" s="79"/>
      <c r="K17" s="76">
        <f t="shared" ref="K17:P17" si="9">SUM(K6:K16)</f>
        <v>0</v>
      </c>
      <c r="L17" s="77">
        <f t="shared" si="9"/>
        <v>0</v>
      </c>
      <c r="M17" s="115">
        <f t="shared" si="9"/>
        <v>3675</v>
      </c>
      <c r="N17" s="80">
        <f t="shared" si="9"/>
        <v>0</v>
      </c>
      <c r="O17" s="81">
        <f t="shared" si="9"/>
        <v>300</v>
      </c>
      <c r="P17" s="82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6" t="s">
        <v>35</v>
      </c>
      <c r="B19" s="83"/>
      <c r="C19" s="83"/>
      <c r="D19" s="83"/>
      <c r="F19" s="227" t="s">
        <v>36</v>
      </c>
      <c r="G19" s="228"/>
      <c r="H19" s="201" t="s">
        <v>37</v>
      </c>
      <c r="I19" s="202"/>
      <c r="J19" s="203"/>
      <c r="L19" s="95" t="s">
        <v>38</v>
      </c>
      <c r="M19" s="84"/>
      <c r="N19" s="84"/>
      <c r="O19" s="84"/>
      <c r="P19" s="84"/>
      <c r="R19" s="1" t="b">
        <f>T19=U19</f>
        <v>0</v>
      </c>
      <c r="T19" s="1" t="b">
        <f>C23&lt;0</f>
        <v>1</v>
      </c>
      <c r="U19" s="1" t="b">
        <f>D23&lt;0</f>
        <v>0</v>
      </c>
    </row>
    <row r="20" spans="1:21" ht="18.75" customHeight="1" thickBot="1">
      <c r="A20" s="219" t="s">
        <v>34</v>
      </c>
      <c r="B20" s="220"/>
      <c r="C20" s="86" t="s">
        <v>11</v>
      </c>
      <c r="D20" s="87" t="s">
        <v>12</v>
      </c>
      <c r="F20" s="229"/>
      <c r="G20" s="230"/>
      <c r="H20" s="204"/>
      <c r="I20" s="205"/>
      <c r="J20" s="206"/>
      <c r="L20" s="198" t="s">
        <v>39</v>
      </c>
      <c r="M20" s="198"/>
      <c r="N20" s="198"/>
      <c r="O20" s="198"/>
      <c r="P20" s="98">
        <f>IF(R19=TRUE, 1, 0)</f>
        <v>0</v>
      </c>
    </row>
    <row r="21" spans="1:21" ht="18.75" customHeight="1">
      <c r="A21" s="221" t="s">
        <v>40</v>
      </c>
      <c r="B21" s="222"/>
      <c r="C21" s="88">
        <f>G17+K17</f>
        <v>2185</v>
      </c>
      <c r="D21" s="89">
        <f>H17+L17</f>
        <v>0</v>
      </c>
      <c r="F21" s="148" t="s">
        <v>41</v>
      </c>
      <c r="G21" s="149"/>
      <c r="H21" s="210"/>
      <c r="I21" s="211"/>
      <c r="J21" s="212"/>
      <c r="L21" s="199"/>
      <c r="M21" s="199"/>
      <c r="N21" s="199"/>
      <c r="O21" s="199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3" t="s">
        <v>42</v>
      </c>
      <c r="B22" s="224"/>
      <c r="C22" s="92">
        <f>M17+O17</f>
        <v>3975</v>
      </c>
      <c r="D22" s="93">
        <f>N17+P17</f>
        <v>0</v>
      </c>
      <c r="F22" s="150" t="s">
        <v>43</v>
      </c>
      <c r="G22" s="151"/>
      <c r="H22" s="213"/>
      <c r="I22" s="214"/>
      <c r="J22" s="215"/>
      <c r="L22" s="200" t="s">
        <v>44</v>
      </c>
      <c r="M22" s="200"/>
      <c r="N22" s="200"/>
      <c r="O22" s="200"/>
      <c r="P22" s="99" t="e">
        <f>IF(R21=TRUE, 1, 0)</f>
        <v>#DIV/0!</v>
      </c>
    </row>
    <row r="23" spans="1:21" ht="18.75" customHeight="1" thickBot="1">
      <c r="A23" s="225" t="s">
        <v>45</v>
      </c>
      <c r="B23" s="226"/>
      <c r="C23" s="90">
        <f>C21-C22</f>
        <v>-1790</v>
      </c>
      <c r="D23" s="91">
        <f>D21-D22</f>
        <v>0</v>
      </c>
      <c r="F23" s="166" t="s">
        <v>46</v>
      </c>
      <c r="G23" s="167"/>
      <c r="H23" s="216"/>
      <c r="I23" s="217"/>
      <c r="J23" s="218"/>
      <c r="L23" s="199"/>
      <c r="M23" s="199"/>
      <c r="N23" s="199"/>
      <c r="O23" s="199"/>
      <c r="P23" s="100"/>
      <c r="R23" s="1" t="e">
        <f>AND(H24&gt;=-0.02, H24&lt;=0.02)</f>
        <v>#DIV/0!</v>
      </c>
    </row>
    <row r="24" spans="1:21" ht="16.5" customHeight="1" thickBot="1">
      <c r="F24" s="164" t="s">
        <v>47</v>
      </c>
      <c r="G24" s="165"/>
      <c r="H24" s="207" t="e">
        <f>AVERAGE(H21:J23)</f>
        <v>#DIV/0!</v>
      </c>
      <c r="I24" s="208"/>
      <c r="J24" s="209"/>
      <c r="L24" s="196" t="s">
        <v>48</v>
      </c>
      <c r="M24" s="196"/>
      <c r="N24" s="196"/>
      <c r="O24" s="196"/>
      <c r="P24" s="94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96"/>
      <c r="M25" s="196"/>
      <c r="N25" s="196"/>
      <c r="O25" s="196"/>
      <c r="P25" s="97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4"/>
      <c r="Q28" s="67"/>
    </row>
    <row r="29" spans="1:21" ht="20.100000000000001" customHeight="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7"/>
      <c r="Q29" s="67"/>
    </row>
    <row r="30" spans="1:21" ht="20.100000000000001" customHeight="1" thickBot="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6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61" t="s">
        <v>50</v>
      </c>
      <c r="B33" s="162"/>
      <c r="C33" s="162"/>
      <c r="D33" s="162"/>
      <c r="E33" s="162"/>
      <c r="F33" s="163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88" t="s">
        <v>51</v>
      </c>
      <c r="C34" s="189"/>
      <c r="D34" s="142" t="s">
        <v>52</v>
      </c>
      <c r="E34" s="144"/>
      <c r="F34" s="144"/>
      <c r="G34" s="143"/>
      <c r="H34" s="142" t="s">
        <v>53</v>
      </c>
      <c r="I34" s="143"/>
      <c r="J34" s="144" t="s">
        <v>54</v>
      </c>
      <c r="K34" s="144"/>
      <c r="L34" s="145" t="s">
        <v>6</v>
      </c>
      <c r="M34" s="145"/>
      <c r="N34" s="140" t="s">
        <v>7</v>
      </c>
      <c r="O34" s="141"/>
      <c r="P34" s="58" t="s">
        <v>55</v>
      </c>
    </row>
    <row r="35" spans="1:17" ht="18.75" customHeight="1" thickBot="1">
      <c r="A35" s="59" t="s">
        <v>56</v>
      </c>
      <c r="B35" s="186" t="s">
        <v>57</v>
      </c>
      <c r="C35" s="187"/>
      <c r="D35" s="179"/>
      <c r="E35" s="192"/>
      <c r="F35" s="192"/>
      <c r="G35" s="180"/>
      <c r="H35" s="179" t="s">
        <v>58</v>
      </c>
      <c r="I35" s="180"/>
      <c r="J35" s="181" t="s">
        <v>58</v>
      </c>
      <c r="K35" s="182"/>
      <c r="L35" s="138">
        <v>0</v>
      </c>
      <c r="M35" s="139"/>
      <c r="N35" s="132">
        <v>1080</v>
      </c>
      <c r="O35" s="133"/>
      <c r="P35" s="57">
        <f t="shared" ref="P35:P37" si="10">L35-N35</f>
        <v>-1080</v>
      </c>
    </row>
    <row r="36" spans="1:17" ht="18.75" customHeight="1" thickBot="1">
      <c r="A36" s="60" t="s">
        <v>56</v>
      </c>
      <c r="B36" s="185" t="s">
        <v>57</v>
      </c>
      <c r="C36" s="185"/>
      <c r="D36" s="146"/>
      <c r="E36" s="193"/>
      <c r="F36" s="193"/>
      <c r="G36" s="147"/>
      <c r="H36" s="146" t="s">
        <v>58</v>
      </c>
      <c r="I36" s="147"/>
      <c r="J36" s="136" t="s">
        <v>58</v>
      </c>
      <c r="K36" s="137"/>
      <c r="L36" s="138">
        <v>0</v>
      </c>
      <c r="M36" s="139"/>
      <c r="N36" s="132">
        <v>832</v>
      </c>
      <c r="O36" s="133"/>
      <c r="P36" s="57">
        <f t="shared" ref="P36" si="11">L36-N36</f>
        <v>-832</v>
      </c>
    </row>
    <row r="37" spans="1:17" ht="18.75" customHeight="1" thickBot="1">
      <c r="A37" s="60" t="s">
        <v>56</v>
      </c>
      <c r="B37" s="185" t="s">
        <v>57</v>
      </c>
      <c r="C37" s="185"/>
      <c r="D37" s="146"/>
      <c r="E37" s="193"/>
      <c r="F37" s="193"/>
      <c r="G37" s="147"/>
      <c r="H37" s="146" t="s">
        <v>58</v>
      </c>
      <c r="I37" s="147"/>
      <c r="J37" s="136" t="s">
        <v>58</v>
      </c>
      <c r="K37" s="137"/>
      <c r="L37" s="138">
        <v>0</v>
      </c>
      <c r="M37" s="139"/>
      <c r="N37" s="132">
        <v>701</v>
      </c>
      <c r="O37" s="133"/>
      <c r="P37" s="57">
        <f t="shared" si="10"/>
        <v>-701</v>
      </c>
    </row>
    <row r="38" spans="1:17" ht="19.149999999999999" customHeight="1">
      <c r="A38" s="60" t="s">
        <v>56</v>
      </c>
      <c r="B38" s="190" t="s">
        <v>57</v>
      </c>
      <c r="C38" s="191"/>
      <c r="D38" s="146"/>
      <c r="E38" s="193"/>
      <c r="F38" s="193"/>
      <c r="G38" s="147"/>
      <c r="H38" s="146" t="s">
        <v>58</v>
      </c>
      <c r="I38" s="147"/>
      <c r="J38" s="146" t="s">
        <v>58</v>
      </c>
      <c r="K38" s="178"/>
      <c r="L38" s="183">
        <v>0</v>
      </c>
      <c r="M38" s="184"/>
      <c r="N38" s="194">
        <v>390</v>
      </c>
      <c r="O38" s="195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3514B-38F3-44AE-A306-3CCA48EE8C96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2024-05-28T17:35:01Z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