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EW, NY (COLUMBUS CIRCLE)/4 ASSET-REPORT DOCS/"/>
    </mc:Choice>
  </mc:AlternateContent>
  <xr:revisionPtr revIDLastSave="71" documentId="13_ncr:1_{B888774D-3C83-41B9-8B1C-1CD895A9BF91}" xr6:coauthVersionLast="47" xr6:coauthVersionMax="47" xr10:uidLastSave="{6220399F-E186-4916-A456-EEE4A1F3854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5" i="1" l="1"/>
  <c r="R17" i="1"/>
  <c r="P19" i="1" s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<sst xmlns="http://schemas.openxmlformats.org/spreadsheetml/2006/main" count="69" uniqueCount="43">
  <si>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</si>
  <si>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</si>
  <si>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</si>
  <si>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</si>
  <si>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</si>
  <si>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</si>
  <si>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</si>
  <si>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</si>
  <si>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</si>
  <si>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</si>
  <si>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</si>
  <si>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</si>
  <si>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</si>
  <si>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</si>
  <si>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</si>
  <si>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</si>
  <si>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</si>
  <si>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</si>
  <si>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</si>
  <si>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</si>
  <si>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</si>
  <si>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</si>
  <si>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</si>
  <si>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</si>
  <si>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</si>
  <si>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</si>
  <si>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</si>
  <si>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</si>
  <si>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</si>
  <si>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</si>
  <si>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</si>
  <si>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</si>
  <si>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</si>
  <si>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</si>
  <si>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</si>
  <si>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</si>
  <si>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</si>
  <si>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</si>
  <si>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CEF-1</t>
  </si>
  <si>
    <t>KEF-1</t>
  </si>
  <si>
    <t>ACU-1</t>
  </si>
  <si>
    <t>ACU-2</t>
  </si>
  <si>
    <t>ACU-3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</si>
</sst>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9" sqref="O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40</v>
      </c>
      <c r="B6" s="72"/>
      <c r="C6" s="23">
        <v>2610</v>
      </c>
      <c r="D6" s="24"/>
      <c r="E6" s="23">
        <f t="shared" ref="E6:F8" si="0">C6-G6</f>
        <v>2160</v>
      </c>
      <c r="F6" s="24">
        <f t="shared" si="0"/>
        <v>0</v>
      </c>
      <c r="G6" s="25">
        <v>450</v>
      </c>
      <c r="H6" s="26"/>
      <c r="I6" s="27">
        <f>G6/C6</f>
        <v>0.17241379310344829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41</v>
      </c>
      <c r="B7" s="73"/>
      <c r="C7" s="35">
        <v>2610</v>
      </c>
      <c r="D7" s="36"/>
      <c r="E7" s="35">
        <f t="shared" ref="E7" si="1">C7-G7</f>
        <v>2360</v>
      </c>
      <c r="F7" s="36">
        <f t="shared" ref="F7" si="2">D7-H7</f>
        <v>0</v>
      </c>
      <c r="G7" s="37">
        <v>250</v>
      </c>
      <c r="H7" s="38"/>
      <c r="I7" s="39">
        <f t="shared" ref="I7" si="3">G7/C7</f>
        <v>9.5785440613026823E-2</v>
      </c>
      <c r="J7" s="40" t="e">
        <f t="shared" ref="J7" si="4">H7/D7</f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/>
      <c r="C8" s="35">
        <v>1130</v>
      </c>
      <c r="D8" s="36"/>
      <c r="E8" s="35">
        <f t="shared" si="0"/>
        <v>980</v>
      </c>
      <c r="F8" s="36">
        <f t="shared" si="0"/>
        <v>0</v>
      </c>
      <c r="G8" s="37">
        <v>150</v>
      </c>
      <c r="H8" s="38"/>
      <c r="I8" s="39">
        <f t="shared" ref="I8:J8" si="5">G8/C8</f>
        <v>0.13274336283185842</v>
      </c>
      <c r="J8" s="40" t="e">
        <f t="shared" si="5"/>
        <v>#DIV/0!</v>
      </c>
      <c r="K8" s="41"/>
      <c r="L8" s="42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13</v>
      </c>
      <c r="B9" s="73"/>
      <c r="C9" s="47"/>
      <c r="D9" s="48"/>
      <c r="E9" s="47" t="s">
        <v>14</v>
      </c>
      <c r="F9" s="48"/>
      <c r="G9" s="41"/>
      <c r="H9" s="42"/>
      <c r="I9" s="49"/>
      <c r="J9" s="42"/>
      <c r="K9" s="37">
        <v>2163</v>
      </c>
      <c r="L9" s="38"/>
      <c r="M9" s="43"/>
      <c r="N9" s="44"/>
      <c r="O9" s="45"/>
      <c r="P9" s="46"/>
      <c r="Q9" s="63"/>
      <c r="R9" s="68"/>
    </row>
    <row r="10" spans="1:21" ht="20.100000000000001" customHeight="1" x14ac:dyDescent="0.25">
      <c r="A10" s="75" t="s">
        <v>39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2606</v>
      </c>
      <c r="N10" s="51"/>
      <c r="O10" s="45"/>
      <c r="P10" s="46"/>
      <c r="Q10" s="63"/>
      <c r="R10" s="68"/>
    </row>
    <row r="11" spans="1:21" ht="20.100000000000001" customHeight="1" thickBot="1" x14ac:dyDescent="0.3">
      <c r="A11" s="75" t="s">
        <v>38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54"/>
      <c r="R11" s="68"/>
    </row>
    <row r="12" spans="1:21" ht="20.100000000000001" customHeight="1" thickBot="1" x14ac:dyDescent="0.3">
      <c r="A12" s="104" t="s">
        <v>15</v>
      </c>
      <c r="B12" s="105"/>
      <c r="C12" s="76">
        <f>SUM(C6:C11)</f>
        <v>6350</v>
      </c>
      <c r="D12" s="77">
        <f>SUM(D6:D11)</f>
        <v>0</v>
      </c>
      <c r="E12" s="76">
        <f>SUM(E6:E11)</f>
        <v>5500</v>
      </c>
      <c r="F12" s="77">
        <f>SUM(F6:F11)</f>
        <v>0</v>
      </c>
      <c r="G12" s="78">
        <f>SUM(G6:G11)</f>
        <v>850</v>
      </c>
      <c r="H12" s="79">
        <f>SUM(H6:H11)</f>
        <v>0</v>
      </c>
      <c r="I12" s="80"/>
      <c r="J12" s="81"/>
      <c r="K12" s="78">
        <f>SUM(K6:K11)</f>
        <v>2163</v>
      </c>
      <c r="L12" s="79">
        <f>SUM(L6:L11)</f>
        <v>0</v>
      </c>
      <c r="M12" s="103">
        <f>SUM(M6:M11)</f>
        <v>2606</v>
      </c>
      <c r="N12" s="82">
        <f>SUM(N6:N11)</f>
        <v>0</v>
      </c>
      <c r="O12" s="83">
        <f>SUM(O6:O11)</f>
        <v>150</v>
      </c>
      <c r="P12" s="84">
        <f>SUM(P6:P11)</f>
        <v>0</v>
      </c>
      <c r="Q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 x14ac:dyDescent="0.3">
      <c r="A14" s="98" t="s">
        <v>16</v>
      </c>
      <c r="B14" s="85"/>
      <c r="C14" s="85"/>
      <c r="D14" s="85"/>
      <c r="F14" s="197" t="s">
        <v>17</v>
      </c>
      <c r="G14" s="198"/>
      <c r="H14" s="171" t="s">
        <v>18</v>
      </c>
      <c r="I14" s="172"/>
      <c r="J14" s="173"/>
      <c r="L14" s="97" t="s">
        <v>19</v>
      </c>
      <c r="M14" s="86"/>
      <c r="N14" s="86"/>
      <c r="O14" s="86"/>
      <c r="P14" s="86"/>
    </row>
    <row r="15" spans="1:21" ht="18.75" customHeight="1" thickBot="1" x14ac:dyDescent="0.3">
      <c r="A15" s="189" t="s">
        <v>15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20</v>
      </c>
      <c r="M15" s="168"/>
      <c r="N15" s="168"/>
      <c r="O15" s="168"/>
      <c r="P15" s="100">
        <f>IF(R13=TRUE, 1, 0)</f>
        <v>1</v>
      </c>
      <c r="R15" s="1" t="e">
        <f>T15=U15</f>
        <v>#DIV/0!</v>
      </c>
      <c r="T15" s="1" t="e">
        <f>H19&lt;0</f>
        <v>#DIV/0!</v>
      </c>
      <c r="U15" s="1" t="b">
        <f>D18&lt;0</f>
        <v>0</v>
      </c>
    </row>
    <row r="16" spans="1:21" ht="18.75" customHeight="1" x14ac:dyDescent="0.25">
      <c r="A16" s="191" t="s">
        <v>21</v>
      </c>
      <c r="B16" s="192"/>
      <c r="C16" s="90">
        <f>G12+K12</f>
        <v>3013</v>
      </c>
      <c r="D16" s="91">
        <f>H12+L12</f>
        <v>0</v>
      </c>
      <c r="F16" s="120" t="s">
        <v>22</v>
      </c>
      <c r="G16" s="121"/>
      <c r="H16" s="180"/>
      <c r="I16" s="181"/>
      <c r="J16" s="182"/>
      <c r="L16" s="169"/>
      <c r="M16" s="169"/>
      <c r="N16" s="169"/>
      <c r="O16" s="169"/>
      <c r="P16" s="102"/>
    </row>
    <row r="17" spans="1:18" ht="18.75" customHeight="1" thickBot="1" x14ac:dyDescent="0.3">
      <c r="A17" s="193" t="s">
        <v>23</v>
      </c>
      <c r="B17" s="194"/>
      <c r="C17" s="94">
        <f>M12+O12</f>
        <v>2756</v>
      </c>
      <c r="D17" s="95">
        <f>N12+P12</f>
        <v>0</v>
      </c>
      <c r="F17" s="122" t="s">
        <v>24</v>
      </c>
      <c r="G17" s="123"/>
      <c r="H17" s="183"/>
      <c r="I17" s="184"/>
      <c r="J17" s="185"/>
      <c r="L17" s="170" t="s">
        <v>25</v>
      </c>
      <c r="M17" s="170"/>
      <c r="N17" s="170"/>
      <c r="O17" s="170"/>
      <c r="P17" s="101" t="e">
        <f>IF(R15=TRUE, 1, 0)</f>
        <v>#DIV/0!</v>
      </c>
      <c r="R17" s="1" t="e">
        <f>AND(H19&gt;=-0.02, H19&lt;=0.02)</f>
        <v>#DIV/0!</v>
      </c>
    </row>
    <row r="18" spans="1:18" ht="16.5" customHeight="1" thickBot="1" x14ac:dyDescent="0.35">
      <c r="A18" s="195" t="s">
        <v>26</v>
      </c>
      <c r="B18" s="196"/>
      <c r="C18" s="92">
        <f>C16-C17</f>
        <v>257</v>
      </c>
      <c r="D18" s="93">
        <f>D16-D17</f>
        <v>0</v>
      </c>
      <c r="F18" s="201" t="s">
        <v>27</v>
      </c>
      <c r="G18" s="202"/>
      <c r="H18" s="186"/>
      <c r="I18" s="187"/>
      <c r="J18" s="188"/>
      <c r="L18" s="169"/>
      <c r="M18" s="169"/>
      <c r="N18" s="169"/>
      <c r="O18" s="169"/>
      <c r="P18" s="102"/>
    </row>
    <row r="19" spans="1:18" ht="13.8" customHeight="1" thickBot="1" x14ac:dyDescent="0.3">
      <c r="F19" s="136" t="s">
        <v>28</v>
      </c>
      <c r="G19" s="137"/>
      <c r="H19" s="177" t="e">
        <f>AVERAGE(H16:J18)</f>
        <v>#DIV/0!</v>
      </c>
      <c r="I19" s="178"/>
      <c r="J19" s="179"/>
      <c r="L19" s="166" t="s">
        <v>29</v>
      </c>
      <c r="M19" s="166"/>
      <c r="N19" s="166"/>
      <c r="O19" s="166"/>
      <c r="P19" s="96" t="e">
        <f>IF(R17=TRUE,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  <c r="Q20" s="7"/>
    </row>
    <row r="21" spans="1:18" ht="13.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</row>
    <row r="22" spans="1:18" ht="20.100000000000001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69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6"/>
    </row>
    <row r="28" spans="1:18" ht="19.2" customHeight="1" thickBot="1" x14ac:dyDescent="0.3">
      <c r="A28" s="133" t="s">
        <v>31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</row>
    <row r="29" spans="1:18" ht="18.75" customHeight="1" thickBot="1" x14ac:dyDescent="0.3">
      <c r="A29" s="5" t="s">
        <v>9</v>
      </c>
      <c r="B29" s="159" t="s">
        <v>32</v>
      </c>
      <c r="C29" s="160"/>
      <c r="D29" s="114" t="s">
        <v>33</v>
      </c>
      <c r="E29" s="116"/>
      <c r="F29" s="116"/>
      <c r="G29" s="115"/>
      <c r="H29" s="114" t="s">
        <v>34</v>
      </c>
      <c r="I29" s="115"/>
      <c r="J29" s="116" t="s">
        <v>35</v>
      </c>
      <c r="K29" s="116"/>
      <c r="L29" s="117" t="s">
        <v>6</v>
      </c>
      <c r="M29" s="117"/>
      <c r="N29" s="110" t="s">
        <v>7</v>
      </c>
      <c r="O29" s="111"/>
      <c r="P29" s="60" t="s">
        <v>36</v>
      </c>
    </row>
    <row r="30" spans="1:18" ht="18.75" customHeight="1" thickBot="1" x14ac:dyDescent="0.3">
      <c r="A30" s="61" t="s">
        <v>37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6">L30-N30</f>
        <v>0</v>
      </c>
    </row>
    <row r="31" spans="1:18" ht="19.2" customHeight="1" thickBot="1" x14ac:dyDescent="0.3">
      <c r="A31" s="62" t="s">
        <v>37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6"/>
        <v>0</v>
      </c>
    </row>
    <row r="32" spans="1:18" ht="19.5" customHeight="1" thickBot="1" x14ac:dyDescent="0.3">
      <c r="A32" s="62" t="s">
        <v>37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6"/>
        <v>0</v>
      </c>
    </row>
    <row r="33" spans="1:16" ht="19.5" customHeight="1" thickBot="1" x14ac:dyDescent="0.3">
      <c r="A33" s="61" t="s">
        <v>37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3">
      <c r="A34" s="62" t="s">
        <v>37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3">
      <c r="A35" s="62" t="s">
        <v>37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3">
      <c r="A36" s="61" t="s">
        <v>37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6"/>
        <v>0</v>
      </c>
    </row>
    <row r="37" spans="1:16" ht="18.75" customHeight="1" thickBot="1" x14ac:dyDescent="0.3">
      <c r="A37" s="62" t="s">
        <v>37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6"/>
        <v>0</v>
      </c>
    </row>
    <row r="38" spans="1:16" x14ac:dyDescent="0.25">
      <c r="A38" s="62" t="s">
        <v>37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2025-08-12T17:41:45Z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