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PUP/GULCH CROSSING, TN/4 ASSET-REPORT DOCS/"/>
    </mc:Choice>
  </mc:AlternateContent>
  <xr:revisionPtr revIDLastSave="55" documentId="13_ncr:1_{B888774D-3C83-41B9-8B1C-1CD895A9BF91}" xr6:coauthVersionLast="47" xr6:coauthVersionMax="47" xr10:uidLastSave="{886458AB-F23C-4A8C-AA03-513D79E16E6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<sst xmlns="http://schemas.openxmlformats.org/spreadsheetml/2006/main" count="75" uniqueCount="48">
  <si>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</si>
  <si>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</si>
  <si>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</si>
  <si>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</si>
  <si>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</si>
  <si>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</si>
  <si>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</si>
  <si>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</si>
  <si>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</si>
  <si>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</si>
  <si>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</si>
  <si>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</si>
  <si>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</si>
  <si>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</si>
  <si>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</si>
  <si>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</si>
  <si>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</si>
  <si>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</si>
  <si>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</si>
  <si>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</si>
  <si>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</si>
  <si>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</si>
  <si>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</si>
  <si>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</si>
  <si>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</si>
  <si>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</si>
  <si>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</si>
  <si>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</si>
  <si>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</si>
  <si>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</si>
  <si>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</si>
  <si>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</si>
  <si>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</si>
  <si>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</si>
  <si>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</si>
  <si>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</si>
  <si>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</si>
  <si>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</t>
  </si>
  <si>
    <t>WSHP-1</t>
  </si>
  <si>
    <t>WSHP-2</t>
  </si>
  <si>
    <t>WSHP-3</t>
  </si>
  <si>
    <t>DOAS-1</t>
  </si>
  <si>
    <t>KEF-1</t>
  </si>
  <si>
    <t>EF-1</t>
  </si>
  <si>
    <t xml:space="preserve">BOH </t>
  </si>
  <si>
    <t xml:space="preserve">DINING </t>
  </si>
  <si>
    <t xml:space="preserve">KITCHEN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</si>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</sst>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9" sqref="X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25</v>
      </c>
      <c r="J4" s="141"/>
      <c r="K4" s="146" t="s">
        <v>3</v>
      </c>
      <c r="L4" s="147"/>
      <c r="M4" s="144" t="s">
        <v>4</v>
      </c>
      <c r="N4" s="145"/>
      <c r="O4" s="144" t="s">
        <v>36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38</v>
      </c>
      <c r="B6" s="72" t="s">
        <v>46</v>
      </c>
      <c r="C6" s="23">
        <v>800</v>
      </c>
      <c r="D6" s="24"/>
      <c r="E6" s="23">
        <f t="shared" ref="E6:F7" si="0">C6-G6</f>
        <v>800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39</v>
      </c>
      <c r="B7" s="73" t="s">
        <v>45</v>
      </c>
      <c r="C7" s="35">
        <v>1400</v>
      </c>
      <c r="D7" s="36"/>
      <c r="E7" s="35">
        <f t="shared" si="0"/>
        <v>1400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40</v>
      </c>
      <c r="B8" s="73" t="s">
        <v>44</v>
      </c>
      <c r="C8" s="35">
        <v>1200</v>
      </c>
      <c r="D8" s="36"/>
      <c r="E8" s="35">
        <f t="shared" ref="E8" si="2">C8-G8</f>
        <v>1200</v>
      </c>
      <c r="F8" s="36">
        <f t="shared" ref="F8" si="3">D8-H8</f>
        <v>0</v>
      </c>
      <c r="G8" s="37">
        <v>0</v>
      </c>
      <c r="H8" s="38"/>
      <c r="I8" s="39">
        <f t="shared" ref="I8" si="4">G8/C8</f>
        <v>0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41</v>
      </c>
      <c r="B9" s="73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2000</v>
      </c>
      <c r="L9" s="38"/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42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2175</v>
      </c>
      <c r="N10" s="51"/>
      <c r="O10" s="45"/>
      <c r="P10" s="46"/>
      <c r="Q10" s="63"/>
      <c r="R10" s="68"/>
    </row>
    <row r="11" spans="1:21" ht="20.149999999999999" customHeight="1" thickBot="1" x14ac:dyDescent="0.3">
      <c r="A11" s="103" t="s">
        <v>43</v>
      </c>
      <c r="B11" s="104" t="s">
        <v>37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70</v>
      </c>
      <c r="P11" s="53"/>
      <c r="Q11" s="63"/>
      <c r="R11" s="68"/>
    </row>
    <row r="12" spans="1:21" ht="20.149999999999999" customHeight="1" thickBot="1" x14ac:dyDescent="0.3">
      <c r="A12" s="106" t="s">
        <v>26</v>
      </c>
      <c r="B12" s="107"/>
      <c r="C12" s="76">
        <f>SUM(C6:C11)</f>
        <v>3400</v>
      </c>
      <c r="D12" s="77">
        <f>SUM(D6:D11)</f>
        <v>0</v>
      </c>
      <c r="E12" s="76">
        <f>SUM(E6:E11)</f>
        <v>3400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2000</v>
      </c>
      <c r="L12" s="79">
        <f>SUM(L6:L11)</f>
        <v>0</v>
      </c>
      <c r="M12" s="105">
        <f>SUM(M6:M11)</f>
        <v>2175</v>
      </c>
      <c r="N12" s="82">
        <f>SUM(N6:N11)</f>
        <v>0</v>
      </c>
      <c r="O12" s="83">
        <f>SUM(O6:O11)</f>
        <v>70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27</v>
      </c>
      <c r="B14" s="85"/>
      <c r="C14" s="85"/>
      <c r="D14" s="85"/>
      <c r="F14" s="199" t="s">
        <v>11</v>
      </c>
      <c r="G14" s="200"/>
      <c r="H14" s="173" t="s">
        <v>30</v>
      </c>
      <c r="I14" s="174"/>
      <c r="J14" s="175"/>
      <c r="L14" s="97" t="s">
        <v>32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91" t="s">
        <v>26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35</v>
      </c>
      <c r="M15" s="170"/>
      <c r="N15" s="170"/>
      <c r="O15" s="170"/>
      <c r="P15" s="100">
        <f>IF(R14=TRUE, 1, 0)</f>
        <v>0</v>
      </c>
    </row>
    <row r="16" spans="1:21" ht="18.75" customHeight="1" x14ac:dyDescent="0.35">
      <c r="A16" s="193" t="s">
        <v>29</v>
      </c>
      <c r="B16" s="194"/>
      <c r="C16" s="90">
        <f>G12+K12</f>
        <v>2000</v>
      </c>
      <c r="D16" s="91">
        <f>H12+L12</f>
        <v>0</v>
      </c>
      <c r="F16" s="122" t="s">
        <v>12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28</v>
      </c>
      <c r="B17" s="196"/>
      <c r="C17" s="94">
        <f>M12+O12</f>
        <v>2245</v>
      </c>
      <c r="D17" s="95">
        <f>N12+P12</f>
        <v>0</v>
      </c>
      <c r="F17" s="124" t="s">
        <v>13</v>
      </c>
      <c r="G17" s="125"/>
      <c r="H17" s="185"/>
      <c r="I17" s="186"/>
      <c r="J17" s="187"/>
      <c r="L17" s="172" t="s">
        <v>33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17</v>
      </c>
      <c r="B18" s="198"/>
      <c r="C18" s="92">
        <f>C16-C17</f>
        <v>-245</v>
      </c>
      <c r="D18" s="93">
        <f>D16-D17</f>
        <v>0</v>
      </c>
      <c r="F18" s="203" t="s">
        <v>14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15</v>
      </c>
      <c r="G19" s="139"/>
      <c r="H19" s="179" t="e">
        <f>AVERAGE(H16:J18)</f>
        <v>#DIV/0!</v>
      </c>
      <c r="I19" s="180"/>
      <c r="J19" s="181"/>
      <c r="L19" s="168" t="s">
        <v>34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18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23</v>
      </c>
      <c r="C29" s="162"/>
      <c r="D29" s="116" t="s">
        <v>22</v>
      </c>
      <c r="E29" s="118"/>
      <c r="F29" s="118"/>
      <c r="G29" s="117"/>
      <c r="H29" s="116" t="s">
        <v>19</v>
      </c>
      <c r="I29" s="117"/>
      <c r="J29" s="118" t="s">
        <v>20</v>
      </c>
      <c r="K29" s="118"/>
      <c r="L29" s="119" t="s">
        <v>3</v>
      </c>
      <c r="M29" s="119"/>
      <c r="N29" s="112" t="s">
        <v>4</v>
      </c>
      <c r="O29" s="113"/>
      <c r="P29" s="60" t="s">
        <v>21</v>
      </c>
    </row>
    <row r="30" spans="1:18" ht="18.75" customHeight="1" thickBot="1" x14ac:dyDescent="0.3">
      <c r="A30" s="61" t="s">
        <v>24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6">L30-N30</f>
        <v>0</v>
      </c>
    </row>
    <row r="31" spans="1:18" ht="18.75" customHeight="1" thickBot="1" x14ac:dyDescent="0.3">
      <c r="A31" s="62" t="s">
        <v>24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6"/>
        <v>0</v>
      </c>
    </row>
    <row r="32" spans="1:18" ht="19.149999999999999" customHeight="1" thickBot="1" x14ac:dyDescent="0.3">
      <c r="A32" s="62" t="s">
        <v>24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6"/>
        <v>0</v>
      </c>
    </row>
    <row r="33" spans="1:16" ht="19.5" customHeight="1" thickBot="1" x14ac:dyDescent="0.3">
      <c r="A33" s="61" t="s">
        <v>24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6"/>
        <v>0</v>
      </c>
    </row>
    <row r="34" spans="1:16" ht="19.5" customHeight="1" thickBot="1" x14ac:dyDescent="0.3">
      <c r="A34" s="62" t="s">
        <v>24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6"/>
        <v>0</v>
      </c>
    </row>
    <row r="35" spans="1:16" ht="19.5" customHeight="1" thickBot="1" x14ac:dyDescent="0.3">
      <c r="A35" s="62" t="s">
        <v>24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6"/>
        <v>0</v>
      </c>
    </row>
    <row r="36" spans="1:16" ht="19.5" customHeight="1" thickBot="1" x14ac:dyDescent="0.3">
      <c r="A36" s="61" t="s">
        <v>24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6"/>
        <v>0</v>
      </c>
    </row>
    <row r="37" spans="1:16" ht="19.5" customHeight="1" thickBot="1" x14ac:dyDescent="0.3">
      <c r="A37" s="62" t="s">
        <v>24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6"/>
        <v>0</v>
      </c>
    </row>
    <row r="38" spans="1:16" ht="18.75" customHeight="1" x14ac:dyDescent="0.25">
      <c r="A38" s="62" t="s">
        <v>24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7C781EC-3F6E-406A-8359-947674EAD4B0}"/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2026-01-28T17:00:10Z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