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595E34A4-2F6E-4326-B52B-FC14535B7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<sst xmlns="http://schemas.openxmlformats.org/spreadsheetml/2006/main" count="70" uniqueCount="44">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</sst>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G7" sqref="G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41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/>
      <c r="C6" s="23">
        <v>4000</v>
      </c>
      <c r="D6" s="24">
        <v>2725</v>
      </c>
      <c r="E6" s="23">
        <f t="shared" ref="E6:F7" si="0">C6-G6</f>
        <v>3000</v>
      </c>
      <c r="F6" s="24">
        <f t="shared" si="0"/>
        <v>2725</v>
      </c>
      <c r="G6" s="25">
        <v>1000</v>
      </c>
      <c r="H6" s="26">
        <v>0</v>
      </c>
      <c r="I6" s="27">
        <f>G6/C6</f>
        <v>0.25</v>
      </c>
      <c r="J6" s="28">
        <f>H6/D6</f>
        <v>0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/>
      <c r="C7" s="35">
        <v>2600</v>
      </c>
      <c r="D7" s="36">
        <v>2621</v>
      </c>
      <c r="E7" s="35">
        <f t="shared" si="0"/>
        <v>2100</v>
      </c>
      <c r="F7" s="36">
        <f t="shared" si="0"/>
        <v>2621</v>
      </c>
      <c r="G7" s="37">
        <v>500</v>
      </c>
      <c r="H7" s="38">
        <v>0</v>
      </c>
      <c r="I7" s="39">
        <f t="shared" ref="I7:J7" si="1">G7/C7</f>
        <v>0.19230769230769232</v>
      </c>
      <c r="J7" s="40">
        <f t="shared" si="1"/>
        <v>0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30</v>
      </c>
      <c r="B8" s="71"/>
      <c r="C8" s="35">
        <v>0</v>
      </c>
      <c r="D8" s="36">
        <v>0</v>
      </c>
      <c r="E8" s="35">
        <f t="shared" ref="E8" si="2">C8-G8</f>
        <v>0</v>
      </c>
      <c r="F8" s="36">
        <f t="shared" ref="F8" si="3">D8-H8</f>
        <v>0</v>
      </c>
      <c r="G8" s="37">
        <v>0</v>
      </c>
      <c r="H8" s="38">
        <v>0</v>
      </c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11</v>
      </c>
      <c r="B9" s="71"/>
      <c r="C9" s="47"/>
      <c r="D9" s="48"/>
      <c r="E9" s="47" t="s">
        <v>10</v>
      </c>
      <c r="F9" s="48"/>
      <c r="G9" s="41"/>
      <c r="H9" s="42"/>
      <c r="I9" s="49"/>
      <c r="J9" s="42"/>
      <c r="K9" s="37">
        <v>2250</v>
      </c>
      <c r="L9" s="38">
        <v>1980</v>
      </c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>
        <v>4317</v>
      </c>
      <c r="O10" s="45"/>
      <c r="P10" s="46"/>
      <c r="Q10" s="61"/>
      <c r="R10" s="66"/>
    </row>
    <row r="11" spans="1:21" ht="20.100000000000001" customHeight="1" x14ac:dyDescent="0.25">
      <c r="A11" s="73" t="s">
        <v>43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0</v>
      </c>
      <c r="N11" s="51">
        <v>0</v>
      </c>
      <c r="O11" s="45"/>
      <c r="P11" s="46"/>
      <c r="Q11" s="61"/>
      <c r="R11" s="66"/>
    </row>
    <row r="12" spans="1:21" ht="20.100000000000001" customHeight="1" thickBot="1" x14ac:dyDescent="0.3">
      <c r="A12" s="73" t="s">
        <v>28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150</v>
      </c>
      <c r="N12" s="51">
        <v>0</v>
      </c>
      <c r="O12" s="45"/>
      <c r="P12" s="46"/>
      <c r="Q12" s="61"/>
      <c r="R12" s="66"/>
    </row>
    <row r="13" spans="1:21" ht="20.100000000000001" customHeight="1" thickBot="1" x14ac:dyDescent="0.3">
      <c r="A13" s="102" t="s">
        <v>31</v>
      </c>
      <c r="B13" s="103"/>
      <c r="C13" s="74">
        <f t="shared" ref="C13:H13" si="6">SUM(C6:C12)</f>
        <v>6600</v>
      </c>
      <c r="D13" s="75">
        <f t="shared" si="6"/>
        <v>5346</v>
      </c>
      <c r="E13" s="74">
        <f t="shared" si="6"/>
        <v>5100</v>
      </c>
      <c r="F13" s="75">
        <f t="shared" si="6"/>
        <v>5346</v>
      </c>
      <c r="G13" s="76">
        <f t="shared" si="6"/>
        <v>1500</v>
      </c>
      <c r="H13" s="77">
        <f t="shared" si="6"/>
        <v>0</v>
      </c>
      <c r="I13" s="78"/>
      <c r="J13" s="79"/>
      <c r="K13" s="76">
        <f t="shared" ref="K13:P13" si="7">SUM(K6:K12)</f>
        <v>2250</v>
      </c>
      <c r="L13" s="77">
        <f t="shared" si="7"/>
        <v>1980</v>
      </c>
      <c r="M13" s="101">
        <f t="shared" si="7"/>
        <v>3750</v>
      </c>
      <c r="N13" s="80">
        <f t="shared" si="7"/>
        <v>4317</v>
      </c>
      <c r="O13" s="81">
        <f t="shared" si="7"/>
        <v>0</v>
      </c>
      <c r="P13" s="82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32</v>
      </c>
      <c r="B15" s="83"/>
      <c r="C15" s="83"/>
      <c r="D15" s="83"/>
      <c r="F15" s="195" t="s">
        <v>12</v>
      </c>
      <c r="G15" s="196"/>
      <c r="H15" s="169" t="s">
        <v>35</v>
      </c>
      <c r="I15" s="170"/>
      <c r="J15" s="171"/>
      <c r="L15" s="95" t="s">
        <v>37</v>
      </c>
      <c r="M15" s="84"/>
      <c r="N15" s="84"/>
      <c r="O15" s="84"/>
      <c r="P15" s="84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3">
      <c r="A16" s="187" t="s">
        <v>31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40</v>
      </c>
      <c r="M16" s="166"/>
      <c r="N16" s="166"/>
      <c r="O16" s="166"/>
      <c r="P16" s="98">
        <f>IF(R15=TRUE, 1, 0)</f>
        <v>0</v>
      </c>
    </row>
    <row r="17" spans="1:21" ht="18.75" customHeight="1" x14ac:dyDescent="0.25">
      <c r="A17" s="189" t="s">
        <v>34</v>
      </c>
      <c r="B17" s="190"/>
      <c r="C17" s="88">
        <f>G13+K13</f>
        <v>3750</v>
      </c>
      <c r="D17" s="89">
        <f>H13+L13</f>
        <v>1980</v>
      </c>
      <c r="F17" s="118" t="s">
        <v>13</v>
      </c>
      <c r="G17" s="119"/>
      <c r="H17" s="178">
        <v>-6.8000000000000005E-2</v>
      </c>
      <c r="I17" s="179"/>
      <c r="J17" s="180"/>
      <c r="L17" s="167"/>
      <c r="M17" s="167"/>
      <c r="N17" s="167"/>
      <c r="O17" s="167"/>
      <c r="P17" s="100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3">
      <c r="A18" s="191" t="s">
        <v>33</v>
      </c>
      <c r="B18" s="192"/>
      <c r="C18" s="92">
        <f>M13+O13</f>
        <v>3750</v>
      </c>
      <c r="D18" s="93">
        <f>N13+P13</f>
        <v>4317</v>
      </c>
      <c r="F18" s="120" t="s">
        <v>14</v>
      </c>
      <c r="G18" s="121"/>
      <c r="H18" s="181"/>
      <c r="I18" s="182"/>
      <c r="J18" s="183"/>
      <c r="L18" s="168" t="s">
        <v>38</v>
      </c>
      <c r="M18" s="168"/>
      <c r="N18" s="168"/>
      <c r="O18" s="168"/>
      <c r="P18" s="99">
        <f>IF(R17=TRUE, 1, 0)</f>
        <v>1</v>
      </c>
    </row>
    <row r="19" spans="1:21" ht="18.75" customHeight="1" thickBot="1" x14ac:dyDescent="0.35">
      <c r="A19" s="193" t="s">
        <v>18</v>
      </c>
      <c r="B19" s="194"/>
      <c r="C19" s="90">
        <f>C17-C18</f>
        <v>0</v>
      </c>
      <c r="D19" s="91">
        <f>D17-D18</f>
        <v>-2337</v>
      </c>
      <c r="F19" s="199" t="s">
        <v>15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b">
        <f>AND(H20&gt;=-0.02, H20&lt;=0.02)</f>
        <v>0</v>
      </c>
    </row>
    <row r="20" spans="1:21" ht="16.5" customHeight="1" thickBot="1" x14ac:dyDescent="0.3">
      <c r="F20" s="134" t="s">
        <v>16</v>
      </c>
      <c r="G20" s="135"/>
      <c r="H20" s="175">
        <f>AVERAGE(H17:J19)</f>
        <v>-6.8000000000000005E-2</v>
      </c>
      <c r="I20" s="176"/>
      <c r="J20" s="177"/>
      <c r="L20" s="164" t="s">
        <v>39</v>
      </c>
      <c r="M20" s="164"/>
      <c r="N20" s="164"/>
      <c r="O20" s="164"/>
      <c r="P20" s="94">
        <f>IF(R19=TRUE, 1, 0)</f>
        <v>0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1" t="s">
        <v>19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7" t="s">
        <v>24</v>
      </c>
      <c r="C30" s="158"/>
      <c r="D30" s="112" t="s">
        <v>23</v>
      </c>
      <c r="E30" s="114"/>
      <c r="F30" s="114"/>
      <c r="G30" s="113"/>
      <c r="H30" s="112" t="s">
        <v>20</v>
      </c>
      <c r="I30" s="113"/>
      <c r="J30" s="114" t="s">
        <v>21</v>
      </c>
      <c r="K30" s="114"/>
      <c r="L30" s="115" t="s">
        <v>3</v>
      </c>
      <c r="M30" s="115"/>
      <c r="N30" s="108" t="s">
        <v>4</v>
      </c>
      <c r="O30" s="109"/>
      <c r="P30" s="58" t="s">
        <v>22</v>
      </c>
    </row>
    <row r="31" spans="1:21" ht="18.75" customHeight="1" thickBot="1" x14ac:dyDescent="0.3">
      <c r="A31" s="59" t="s">
        <v>25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8">L31-N31</f>
        <v>0</v>
      </c>
    </row>
    <row r="32" spans="1:21" ht="18.75" customHeight="1" thickBot="1" x14ac:dyDescent="0.3">
      <c r="A32" s="60" t="s">
        <v>25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8"/>
        <v>0</v>
      </c>
    </row>
    <row r="33" spans="1:16" ht="19.2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25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59" t="s">
        <v>25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8"/>
        <v>0</v>
      </c>
    </row>
    <row r="38" spans="1:16" ht="19.5" customHeight="1" thickBot="1" x14ac:dyDescent="0.3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ht="18.75" customHeight="1" x14ac:dyDescent="0.25">
      <c r="A39" s="60" t="s">
        <v>25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B637EA-34EE-4398-A651-E3F19451C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2023-07-27T23:44:08Z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