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Carmax/Carmax #7191 Tulsa, OK/4 ASSET-REPORT DOCS/"/>
    </mc:Choice>
  </mc:AlternateContent>
  <xr:revisionPtr revIDLastSave="85" documentId="13_ncr:1_{B888774D-3C83-41B9-8B1C-1CD895A9BF91}" xr6:coauthVersionLast="47" xr6:coauthVersionMax="47" xr10:uidLastSave="{DAA894C5-8D96-4A11-A673-E85A05E1841A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(2)'!$A$1:$P$40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F21" i="1"/>
  <c r="E21" i="1"/>
  <c r="E8" i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E19" i="1"/>
  <c r="F19" i="1"/>
  <c r="I19" i="1"/>
  <c r="J19" i="1"/>
  <c r="E20" i="1"/>
  <c r="F20" i="1"/>
  <c r="I20" i="1"/>
  <c r="J20" i="1"/>
  <c r="E22" i="1"/>
  <c r="F22" i="1"/>
  <c r="I22" i="1"/>
  <c r="J22" i="1"/>
  <c r="P48" i="1" l="1"/>
  <c r="P49" i="1"/>
  <c r="P50" i="1"/>
  <c r="P51" i="1"/>
  <c r="P52" i="1"/>
  <c r="P53" i="1"/>
  <c r="P27" i="1" l="1"/>
  <c r="O27" i="1"/>
  <c r="N27" i="1"/>
  <c r="M27" i="1"/>
  <c r="L27" i="1"/>
  <c r="K27" i="1"/>
  <c r="H27" i="1"/>
  <c r="G27" i="1"/>
  <c r="D27" i="1"/>
  <c r="C27" i="1"/>
  <c r="H34" i="1" l="1"/>
  <c r="P47" i="1"/>
  <c r="P46" i="1"/>
  <c r="P45" i="1"/>
  <c r="T31" i="1" l="1"/>
  <c r="R33" i="1"/>
  <c r="P34" i="1" s="1"/>
  <c r="D32" i="1" l="1"/>
  <c r="C32" i="1"/>
  <c r="D31" i="1"/>
  <c r="C31" i="1"/>
  <c r="C33" i="1" l="1"/>
  <c r="T29" i="1" s="1"/>
  <c r="D33" i="1"/>
  <c r="U31" i="1" s="1"/>
  <c r="R31" i="1" s="1"/>
  <c r="J7" i="1"/>
  <c r="J6" i="1"/>
  <c r="I7" i="1"/>
  <c r="I6" i="1"/>
  <c r="U29" i="1" l="1"/>
  <c r="R29" i="1" s="1"/>
  <c r="P30" i="1" s="1"/>
  <c r="P32" i="1"/>
  <c r="F7" i="1"/>
  <c r="E7" i="1"/>
  <c r="F6" i="1"/>
  <c r="E6" i="1"/>
  <c r="E27" i="1" l="1"/>
  <c r="F27" i="1"/>
</calcChain>
</file>

<file path=xl/sharedStrings.xml><?xml version="1.0" encoding="utf-8"?>
<sst xmlns="http://schemas.openxmlformats.org/spreadsheetml/2006/main" count="104" uniqueCount="69">
  <si>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</si>
  <si>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</si>
  <si>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</si>
  <si>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</si>
  <si>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</si>
  <si>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</si>
  <si>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</si>
  <si>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</si>
  <si>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</si>
  <si>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</si>
  <si>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</si>
  <si>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</si>
  <si>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</si>
  <si>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</si>
  <si>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</si>
  <si>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</si>
  <si>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</si>
  <si>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</si>
  <si>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</si>
  <si>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</si>
  <si>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</si>
  <si>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</si>
  <si>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</si>
  <si>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</si>
  <si>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</si>
  <si>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</si>
  <si>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RTU-14</t>
  </si>
  <si>
    <t>RTU-15</t>
  </si>
  <si>
    <t>RTU-16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</si>
  <si>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</si>
  <si>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</si>
  <si>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</si>
  <si>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</si>
  <si>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</si>
  <si>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</si>
  <si>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</si>
  <si>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</si>
  <si>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</si>
  <si>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</si>
  <si>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</si>
  <si>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</si>
  <si>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</si>
  <si>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</si>
  <si>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</si>
  <si>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</si>
  <si>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</si>
  <si>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</si>
  <si>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</si>
  <si>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</si>
  <si>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</si>
  <si>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</si>
  <si>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</si>
  <si>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RTU-17</t>
  </si>
  <si>
    <t>EF-16</t>
  </si>
  <si>
    <t>EF-18</t>
  </si>
  <si>
    <t>EF-20</t>
  </si>
  <si>
    <t>EF-21</t>
  </si>
  <si>
    <t xml:space="preserve">SHOWROOM </t>
  </si>
  <si>
    <t xml:space="preserve">BREAK/CONF. </t>
  </si>
  <si>
    <t xml:space="preserve">DATA </t>
  </si>
  <si>
    <t xml:space="preserve">BUYERS </t>
  </si>
  <si>
    <t>BUSINESS</t>
  </si>
  <si>
    <t xml:space="preserve">CUTOMER </t>
  </si>
  <si>
    <t>BREAK/TRAIN</t>
  </si>
  <si>
    <t xml:space="preserve">PARTS </t>
  </si>
  <si>
    <t>SERVICE</t>
  </si>
  <si>
    <t xml:space="preserve">COSMETIC </t>
  </si>
  <si>
    <t xml:space="preserve">FQC </t>
  </si>
  <si>
    <t>COSMETIC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</si>
</sst>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03"/>
  <sheetViews>
    <sheetView showGridLines="0" tabSelected="1" view="pageBreakPreview" topLeftCell="A12" zoomScaleNormal="55" zoomScaleSheetLayoutView="100" workbookViewId="0">
      <selection activeCell="B24" sqref="B24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 x14ac:dyDescent="0.25"/>
    <row r="2" spans="1:18" ht="21.75" customHeight="1" x14ac:dyDescent="0.4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 x14ac:dyDescent="0.45">
      <c r="A3" s="86"/>
    </row>
    <row r="4" spans="1:18" ht="20.149999999999999" customHeight="1" thickBot="1" x14ac:dyDescent="0.3">
      <c r="A4" s="6"/>
      <c r="B4" s="8" t="s">
        <v>1</v>
      </c>
      <c r="C4" s="184" t="s">
        <v>2</v>
      </c>
      <c r="D4" s="185"/>
      <c r="E4" s="173" t="s">
        <v>3</v>
      </c>
      <c r="F4" s="171"/>
      <c r="G4" s="190" t="s">
        <v>4</v>
      </c>
      <c r="H4" s="191"/>
      <c r="I4" s="182" t="s">
        <v>5</v>
      </c>
      <c r="J4" s="183"/>
      <c r="K4" s="188" t="s">
        <v>6</v>
      </c>
      <c r="L4" s="189"/>
      <c r="M4" s="186" t="s">
        <v>7</v>
      </c>
      <c r="N4" s="187"/>
      <c r="O4" s="186" t="s">
        <v>8</v>
      </c>
      <c r="P4" s="187"/>
      <c r="Q4" s="7"/>
      <c r="R4" s="63"/>
    </row>
    <row r="5" spans="1:18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3"/>
    </row>
    <row r="6" spans="1:18" ht="20.149999999999999" customHeight="1" x14ac:dyDescent="0.25">
      <c r="A6" s="73" t="s">
        <v>13</v>
      </c>
      <c r="B6" s="71" t="s">
        <v>57</v>
      </c>
      <c r="C6" s="23">
        <v>5250</v>
      </c>
      <c r="D6" s="24"/>
      <c r="E6" s="23">
        <f t="shared" ref="E6:F7" si="0">C6-G6</f>
        <v>4750</v>
      </c>
      <c r="F6" s="24">
        <f t="shared" si="0"/>
        <v>0</v>
      </c>
      <c r="G6" s="25">
        <v>500</v>
      </c>
      <c r="H6" s="26"/>
      <c r="I6" s="27">
        <f>G6/C6</f>
        <v>9.5238095238095233E-2</v>
      </c>
      <c r="J6" s="28" t="e">
        <f>H6/D6</f>
        <v>#DIV/0!</v>
      </c>
      <c r="K6" s="29"/>
      <c r="L6" s="30"/>
      <c r="M6" s="31"/>
      <c r="N6" s="32"/>
      <c r="O6" s="33"/>
      <c r="P6" s="34"/>
      <c r="Q6" s="69"/>
      <c r="R6" s="67"/>
    </row>
    <row r="7" spans="1:18" ht="20.149999999999999" customHeight="1" x14ac:dyDescent="0.25">
      <c r="A7" s="74" t="s">
        <v>14</v>
      </c>
      <c r="B7" s="72" t="s">
        <v>57</v>
      </c>
      <c r="C7" s="35">
        <v>5250</v>
      </c>
      <c r="D7" s="36"/>
      <c r="E7" s="35">
        <f t="shared" si="0"/>
        <v>4750</v>
      </c>
      <c r="F7" s="36">
        <f t="shared" si="0"/>
        <v>0</v>
      </c>
      <c r="G7" s="37">
        <v>500</v>
      </c>
      <c r="H7" s="38"/>
      <c r="I7" s="39">
        <f t="shared" ref="I7:J7" si="1">G7/C7</f>
        <v>9.5238095238095233E-2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2"/>
      <c r="R7" s="67"/>
    </row>
    <row r="8" spans="1:18" ht="20.149999999999999" customHeight="1" x14ac:dyDescent="0.25">
      <c r="A8" s="74" t="s">
        <v>15</v>
      </c>
      <c r="B8" s="72" t="s">
        <v>58</v>
      </c>
      <c r="C8" s="35">
        <v>1300</v>
      </c>
      <c r="D8" s="36"/>
      <c r="E8" s="35">
        <f t="shared" ref="E8:E19" si="2">C8-G8</f>
        <v>1060</v>
      </c>
      <c r="F8" s="36">
        <f t="shared" ref="F8:F19" si="3">D8-H8</f>
        <v>0</v>
      </c>
      <c r="G8" s="37">
        <v>240</v>
      </c>
      <c r="H8" s="38"/>
      <c r="I8" s="39">
        <f t="shared" ref="I8:I9" si="4">G8/C8</f>
        <v>0.18461538461538463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2"/>
      <c r="R8" s="67"/>
    </row>
    <row r="9" spans="1:18" ht="19.5" customHeight="1" x14ac:dyDescent="0.25">
      <c r="A9" s="74" t="s">
        <v>16</v>
      </c>
      <c r="B9" s="72" t="s">
        <v>59</v>
      </c>
      <c r="C9" s="35">
        <v>975</v>
      </c>
      <c r="D9" s="36"/>
      <c r="E9" s="35">
        <f t="shared" si="2"/>
        <v>975</v>
      </c>
      <c r="F9" s="36">
        <f t="shared" si="3"/>
        <v>0</v>
      </c>
      <c r="G9" s="37"/>
      <c r="H9" s="38"/>
      <c r="I9" s="39">
        <f t="shared" si="4"/>
        <v>0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2"/>
      <c r="R9" s="67"/>
    </row>
    <row r="10" spans="1:18" ht="20.149999999999999" customHeight="1" x14ac:dyDescent="0.25">
      <c r="A10" s="102" t="s">
        <v>17</v>
      </c>
      <c r="B10" s="103" t="s">
        <v>60</v>
      </c>
      <c r="C10" s="114">
        <v>1050</v>
      </c>
      <c r="D10" s="115"/>
      <c r="E10" s="114">
        <f t="shared" si="2"/>
        <v>910</v>
      </c>
      <c r="F10" s="115">
        <f t="shared" si="3"/>
        <v>0</v>
      </c>
      <c r="G10" s="104">
        <v>140</v>
      </c>
      <c r="H10" s="105"/>
      <c r="I10" s="106">
        <f>G10/C10</f>
        <v>0.13333333333333333</v>
      </c>
      <c r="J10" s="107" t="e">
        <f>H10/D10</f>
        <v>#DIV/0!</v>
      </c>
      <c r="K10" s="108"/>
      <c r="L10" s="109"/>
      <c r="M10" s="110"/>
      <c r="N10" s="111"/>
      <c r="O10" s="112"/>
      <c r="P10" s="113"/>
      <c r="Q10" s="69"/>
      <c r="R10" s="67"/>
    </row>
    <row r="11" spans="1:18" ht="20.149999999999999" customHeight="1" x14ac:dyDescent="0.25">
      <c r="A11" s="74" t="s">
        <v>18</v>
      </c>
      <c r="B11" s="72" t="s">
        <v>61</v>
      </c>
      <c r="C11" s="35">
        <v>1300</v>
      </c>
      <c r="D11" s="36"/>
      <c r="E11" s="35">
        <f t="shared" si="2"/>
        <v>1100</v>
      </c>
      <c r="F11" s="36">
        <f t="shared" si="3"/>
        <v>0</v>
      </c>
      <c r="G11" s="37">
        <v>200</v>
      </c>
      <c r="H11" s="38"/>
      <c r="I11" s="39">
        <f t="shared" ref="I11:I13" si="6">G11/C11</f>
        <v>0.15384615384615385</v>
      </c>
      <c r="J11" s="40" t="e">
        <f t="shared" ref="J11:J13" si="7">H11/D11</f>
        <v>#DIV/0!</v>
      </c>
      <c r="K11" s="41"/>
      <c r="L11" s="42"/>
      <c r="M11" s="43"/>
      <c r="N11" s="44"/>
      <c r="O11" s="45"/>
      <c r="P11" s="46"/>
      <c r="Q11" s="62"/>
      <c r="R11" s="67"/>
    </row>
    <row r="12" spans="1:18" ht="20.149999999999999" customHeight="1" x14ac:dyDescent="0.25">
      <c r="A12" s="74" t="s">
        <v>19</v>
      </c>
      <c r="B12" s="72" t="s">
        <v>62</v>
      </c>
      <c r="C12" s="35">
        <v>1050</v>
      </c>
      <c r="D12" s="36"/>
      <c r="E12" s="35">
        <f t="shared" ref="E12:E13" si="8">C12-G12</f>
        <v>930</v>
      </c>
      <c r="F12" s="36">
        <f t="shared" ref="F12:F13" si="9">D12-H12</f>
        <v>0</v>
      </c>
      <c r="G12" s="37">
        <v>120</v>
      </c>
      <c r="H12" s="38"/>
      <c r="I12" s="39">
        <f t="shared" si="6"/>
        <v>0.11428571428571428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2"/>
      <c r="R12" s="67"/>
    </row>
    <row r="13" spans="1:18" ht="20.149999999999999" customHeight="1" x14ac:dyDescent="0.25">
      <c r="A13" s="74" t="s">
        <v>20</v>
      </c>
      <c r="B13" s="72" t="s">
        <v>63</v>
      </c>
      <c r="C13" s="35">
        <v>1600</v>
      </c>
      <c r="D13" s="36"/>
      <c r="E13" s="35">
        <f t="shared" si="8"/>
        <v>1200</v>
      </c>
      <c r="F13" s="36">
        <f t="shared" si="9"/>
        <v>0</v>
      </c>
      <c r="G13" s="37">
        <v>400</v>
      </c>
      <c r="H13" s="38"/>
      <c r="I13" s="39">
        <f t="shared" si="6"/>
        <v>0.25</v>
      </c>
      <c r="J13" s="40" t="e">
        <f t="shared" si="7"/>
        <v>#DIV/0!</v>
      </c>
      <c r="K13" s="41"/>
      <c r="L13" s="42"/>
      <c r="M13" s="43"/>
      <c r="N13" s="44"/>
      <c r="O13" s="45"/>
      <c r="P13" s="46"/>
      <c r="Q13" s="62"/>
      <c r="R13" s="67"/>
    </row>
    <row r="14" spans="1:18" ht="20.149999999999999" customHeight="1" x14ac:dyDescent="0.25">
      <c r="A14" s="102" t="s">
        <v>21</v>
      </c>
      <c r="B14" s="103" t="s">
        <v>64</v>
      </c>
      <c r="C14" s="114">
        <v>1500</v>
      </c>
      <c r="D14" s="115"/>
      <c r="E14" s="114">
        <f t="shared" si="2"/>
        <v>1300</v>
      </c>
      <c r="F14" s="115">
        <f t="shared" si="3"/>
        <v>0</v>
      </c>
      <c r="G14" s="104">
        <v>200</v>
      </c>
      <c r="H14" s="105"/>
      <c r="I14" s="106">
        <f>G14/C14</f>
        <v>0.13333333333333333</v>
      </c>
      <c r="J14" s="107" t="e">
        <f>H14/D14</f>
        <v>#DIV/0!</v>
      </c>
      <c r="K14" s="108"/>
      <c r="L14" s="109"/>
      <c r="M14" s="110"/>
      <c r="N14" s="111"/>
      <c r="O14" s="112"/>
      <c r="P14" s="113"/>
      <c r="Q14" s="69"/>
      <c r="R14" s="67"/>
    </row>
    <row r="15" spans="1:18" ht="20.149999999999999" customHeight="1" x14ac:dyDescent="0.25">
      <c r="A15" s="74" t="s">
        <v>22</v>
      </c>
      <c r="B15" s="72" t="s">
        <v>65</v>
      </c>
      <c r="C15" s="35">
        <v>7000</v>
      </c>
      <c r="D15" s="36"/>
      <c r="E15" s="35">
        <f t="shared" si="2"/>
        <v>2250</v>
      </c>
      <c r="F15" s="36">
        <f t="shared" si="3"/>
        <v>0</v>
      </c>
      <c r="G15" s="37">
        <v>4750</v>
      </c>
      <c r="H15" s="38"/>
      <c r="I15" s="39">
        <f t="shared" ref="I15:I17" si="10">G15/C15</f>
        <v>0.6785714285714286</v>
      </c>
      <c r="J15" s="40" t="e">
        <f t="shared" ref="J15:J17" si="11">H15/D15</f>
        <v>#DIV/0!</v>
      </c>
      <c r="K15" s="41"/>
      <c r="L15" s="42"/>
      <c r="M15" s="43"/>
      <c r="N15" s="44"/>
      <c r="O15" s="45"/>
      <c r="P15" s="46"/>
      <c r="Q15" s="62"/>
      <c r="R15" s="67"/>
    </row>
    <row r="16" spans="1:18" ht="20.149999999999999" customHeight="1" x14ac:dyDescent="0.25">
      <c r="A16" s="74" t="s">
        <v>23</v>
      </c>
      <c r="B16" s="72" t="s">
        <v>65</v>
      </c>
      <c r="C16" s="35">
        <v>4900</v>
      </c>
      <c r="D16" s="36"/>
      <c r="E16" s="35">
        <f t="shared" ref="E16:E17" si="12">C16-G16</f>
        <v>0</v>
      </c>
      <c r="F16" s="36">
        <f t="shared" ref="F16:F17" si="13">D16-H16</f>
        <v>0</v>
      </c>
      <c r="G16" s="37">
        <v>4900</v>
      </c>
      <c r="H16" s="38"/>
      <c r="I16" s="39">
        <f t="shared" si="10"/>
        <v>1</v>
      </c>
      <c r="J16" s="40" t="e">
        <f t="shared" si="11"/>
        <v>#DIV/0!</v>
      </c>
      <c r="K16" s="41"/>
      <c r="L16" s="42"/>
      <c r="M16" s="43"/>
      <c r="N16" s="44"/>
      <c r="O16" s="45"/>
      <c r="P16" s="46"/>
      <c r="Q16" s="62"/>
      <c r="R16" s="67"/>
    </row>
    <row r="17" spans="1:21" ht="20.149999999999999" customHeight="1" x14ac:dyDescent="0.25">
      <c r="A17" s="74" t="s">
        <v>24</v>
      </c>
      <c r="B17" s="72" t="s">
        <v>65</v>
      </c>
      <c r="C17" s="35">
        <v>7000</v>
      </c>
      <c r="D17" s="36"/>
      <c r="E17" s="35">
        <f t="shared" si="12"/>
        <v>2250</v>
      </c>
      <c r="F17" s="36">
        <f t="shared" si="13"/>
        <v>0</v>
      </c>
      <c r="G17" s="37">
        <v>4750</v>
      </c>
      <c r="H17" s="38"/>
      <c r="I17" s="39">
        <f t="shared" si="10"/>
        <v>0.6785714285714286</v>
      </c>
      <c r="J17" s="40" t="e">
        <f t="shared" si="11"/>
        <v>#DIV/0!</v>
      </c>
      <c r="K17" s="41"/>
      <c r="L17" s="42"/>
      <c r="M17" s="43"/>
      <c r="N17" s="44"/>
      <c r="O17" s="45"/>
      <c r="P17" s="46"/>
      <c r="Q17" s="62"/>
      <c r="R17" s="67"/>
    </row>
    <row r="18" spans="1:21" ht="20.149999999999999" customHeight="1" x14ac:dyDescent="0.25">
      <c r="A18" s="102" t="s">
        <v>25</v>
      </c>
      <c r="B18" s="72" t="s">
        <v>65</v>
      </c>
      <c r="C18" s="114">
        <v>4900</v>
      </c>
      <c r="D18" s="115"/>
      <c r="E18" s="114">
        <f t="shared" si="2"/>
        <v>0</v>
      </c>
      <c r="F18" s="115">
        <f t="shared" si="3"/>
        <v>0</v>
      </c>
      <c r="G18" s="104">
        <v>4900</v>
      </c>
      <c r="H18" s="105"/>
      <c r="I18" s="106">
        <f>G18/C18</f>
        <v>1</v>
      </c>
      <c r="J18" s="107" t="e">
        <f>H18/D18</f>
        <v>#DIV/0!</v>
      </c>
      <c r="K18" s="108"/>
      <c r="L18" s="109"/>
      <c r="M18" s="110"/>
      <c r="N18" s="111"/>
      <c r="O18" s="112"/>
      <c r="P18" s="113"/>
      <c r="Q18" s="69"/>
      <c r="R18" s="67"/>
    </row>
    <row r="19" spans="1:21" ht="20.149999999999999" customHeight="1" x14ac:dyDescent="0.25">
      <c r="A19" s="74" t="s">
        <v>26</v>
      </c>
      <c r="B19" s="72" t="s">
        <v>65</v>
      </c>
      <c r="C19" s="35">
        <v>7000</v>
      </c>
      <c r="D19" s="36"/>
      <c r="E19" s="35">
        <f t="shared" si="2"/>
        <v>2250</v>
      </c>
      <c r="F19" s="36">
        <f t="shared" si="3"/>
        <v>0</v>
      </c>
      <c r="G19" s="37">
        <v>4750</v>
      </c>
      <c r="H19" s="38"/>
      <c r="I19" s="39">
        <f t="shared" ref="I19:I22" si="14">G19/C19</f>
        <v>0.6785714285714286</v>
      </c>
      <c r="J19" s="40" t="e">
        <f t="shared" ref="J19:J22" si="15">H19/D19</f>
        <v>#DIV/0!</v>
      </c>
      <c r="K19" s="41"/>
      <c r="L19" s="42"/>
      <c r="M19" s="43"/>
      <c r="N19" s="44"/>
      <c r="O19" s="45"/>
      <c r="P19" s="46"/>
      <c r="Q19" s="62"/>
      <c r="R19" s="67"/>
    </row>
    <row r="20" spans="1:21" ht="20.149999999999999" customHeight="1" x14ac:dyDescent="0.25">
      <c r="A20" s="74" t="s">
        <v>27</v>
      </c>
      <c r="B20" s="72" t="s">
        <v>66</v>
      </c>
      <c r="C20" s="35">
        <v>5000</v>
      </c>
      <c r="D20" s="36"/>
      <c r="E20" s="35">
        <f t="shared" ref="E20:E22" si="16">C20-G20</f>
        <v>1200</v>
      </c>
      <c r="F20" s="36">
        <f t="shared" ref="F20:F22" si="17">D20-H20</f>
        <v>0</v>
      </c>
      <c r="G20" s="37">
        <v>3800</v>
      </c>
      <c r="H20" s="38"/>
      <c r="I20" s="39">
        <f t="shared" si="14"/>
        <v>0.76</v>
      </c>
      <c r="J20" s="40" t="e">
        <f t="shared" si="15"/>
        <v>#DIV/0!</v>
      </c>
      <c r="K20" s="41"/>
      <c r="L20" s="42"/>
      <c r="M20" s="43"/>
      <c r="N20" s="44"/>
      <c r="O20" s="45"/>
      <c r="P20" s="46"/>
      <c r="Q20" s="62"/>
      <c r="R20" s="67"/>
    </row>
    <row r="21" spans="1:21" ht="20.149999999999999" customHeight="1" x14ac:dyDescent="0.25">
      <c r="A21" s="74" t="s">
        <v>28</v>
      </c>
      <c r="B21" s="72" t="s">
        <v>66</v>
      </c>
      <c r="C21" s="35">
        <v>5000</v>
      </c>
      <c r="D21" s="36"/>
      <c r="E21" s="35">
        <f t="shared" ref="E21" si="18">C21-G21</f>
        <v>1200</v>
      </c>
      <c r="F21" s="36">
        <f t="shared" ref="F21" si="19">D21-H21</f>
        <v>0</v>
      </c>
      <c r="G21" s="37">
        <v>3800</v>
      </c>
      <c r="H21" s="38"/>
      <c r="I21" s="39">
        <f t="shared" ref="I21" si="20">G21/C21</f>
        <v>0.76</v>
      </c>
      <c r="J21" s="40" t="e">
        <f t="shared" ref="J21" si="21">H21/D21</f>
        <v>#DIV/0!</v>
      </c>
      <c r="K21" s="41"/>
      <c r="L21" s="42"/>
      <c r="M21" s="43"/>
      <c r="N21" s="44"/>
      <c r="O21" s="45"/>
      <c r="P21" s="46"/>
      <c r="Q21" s="62"/>
      <c r="R21" s="67"/>
    </row>
    <row r="22" spans="1:21" ht="20.149999999999999" customHeight="1" x14ac:dyDescent="0.25">
      <c r="A22" s="74" t="s">
        <v>52</v>
      </c>
      <c r="B22" s="72" t="s">
        <v>67</v>
      </c>
      <c r="C22" s="35">
        <v>3000</v>
      </c>
      <c r="D22" s="36"/>
      <c r="E22" s="35">
        <f t="shared" si="16"/>
        <v>2700</v>
      </c>
      <c r="F22" s="36">
        <f t="shared" si="17"/>
        <v>0</v>
      </c>
      <c r="G22" s="37">
        <v>300</v>
      </c>
      <c r="H22" s="38"/>
      <c r="I22" s="39">
        <f t="shared" si="14"/>
        <v>0.1</v>
      </c>
      <c r="J22" s="40" t="e">
        <f t="shared" si="15"/>
        <v>#DIV/0!</v>
      </c>
      <c r="K22" s="41"/>
      <c r="L22" s="42"/>
      <c r="M22" s="43"/>
      <c r="N22" s="44"/>
      <c r="O22" s="45"/>
      <c r="P22" s="46"/>
      <c r="Q22" s="62"/>
      <c r="R22" s="67"/>
    </row>
    <row r="23" spans="1:21" ht="20.149999999999999" customHeight="1" x14ac:dyDescent="0.25">
      <c r="A23" s="74" t="s">
        <v>53</v>
      </c>
      <c r="B23" s="72" t="s">
        <v>65</v>
      </c>
      <c r="C23" s="47"/>
      <c r="D23" s="48"/>
      <c r="E23" s="47"/>
      <c r="F23" s="48"/>
      <c r="G23" s="41"/>
      <c r="H23" s="42"/>
      <c r="I23" s="49"/>
      <c r="J23" s="42"/>
      <c r="K23" s="41"/>
      <c r="L23" s="42"/>
      <c r="M23" s="43"/>
      <c r="N23" s="44"/>
      <c r="O23" s="51">
        <v>3000</v>
      </c>
      <c r="P23" s="52"/>
      <c r="Q23" s="62"/>
      <c r="R23" s="67"/>
    </row>
    <row r="24" spans="1:21" ht="20.149999999999999" customHeight="1" x14ac:dyDescent="0.25">
      <c r="A24" s="74" t="s">
        <v>54</v>
      </c>
      <c r="B24" s="72" t="s">
        <v>65</v>
      </c>
      <c r="C24" s="47"/>
      <c r="D24" s="48"/>
      <c r="E24" s="47"/>
      <c r="F24" s="48"/>
      <c r="G24" s="41"/>
      <c r="H24" s="42"/>
      <c r="I24" s="49"/>
      <c r="J24" s="42"/>
      <c r="K24" s="41"/>
      <c r="L24" s="42"/>
      <c r="M24" s="43"/>
      <c r="N24" s="44"/>
      <c r="O24" s="51">
        <v>3000</v>
      </c>
      <c r="P24" s="52"/>
      <c r="Q24" s="62"/>
      <c r="R24" s="67"/>
    </row>
    <row r="25" spans="1:21" ht="20.149999999999999" customHeight="1" x14ac:dyDescent="0.25">
      <c r="A25" s="74" t="s">
        <v>55</v>
      </c>
      <c r="B25" s="72" t="s">
        <v>68</v>
      </c>
      <c r="C25" s="47"/>
      <c r="D25" s="48"/>
      <c r="E25" s="47"/>
      <c r="F25" s="48"/>
      <c r="G25" s="41"/>
      <c r="H25" s="42"/>
      <c r="I25" s="49"/>
      <c r="J25" s="42"/>
      <c r="K25" s="41"/>
      <c r="L25" s="42"/>
      <c r="M25" s="43"/>
      <c r="N25" s="44"/>
      <c r="O25" s="51">
        <v>2500</v>
      </c>
      <c r="P25" s="52"/>
      <c r="Q25" s="62"/>
      <c r="R25" s="67"/>
    </row>
    <row r="26" spans="1:21" ht="20.149999999999999" customHeight="1" thickBot="1" x14ac:dyDescent="0.3">
      <c r="A26" s="74" t="s">
        <v>56</v>
      </c>
      <c r="B26" s="72" t="s">
        <v>68</v>
      </c>
      <c r="C26" s="50"/>
      <c r="D26" s="48"/>
      <c r="E26" s="47"/>
      <c r="F26" s="48"/>
      <c r="G26" s="41"/>
      <c r="H26" s="42"/>
      <c r="I26" s="49"/>
      <c r="J26" s="42"/>
      <c r="K26" s="41"/>
      <c r="L26" s="42"/>
      <c r="M26" s="43"/>
      <c r="N26" s="44"/>
      <c r="O26" s="51">
        <v>2500</v>
      </c>
      <c r="P26" s="52"/>
      <c r="Q26" s="62"/>
      <c r="R26" s="67"/>
    </row>
    <row r="27" spans="1:21" ht="20.149999999999999" customHeight="1" thickBot="1" x14ac:dyDescent="0.3">
      <c r="A27" s="192" t="s">
        <v>29</v>
      </c>
      <c r="B27" s="193"/>
      <c r="C27" s="75">
        <f>SUM(C6:C26)</f>
        <v>63075</v>
      </c>
      <c r="D27" s="76">
        <f>SUM(D6:D26)</f>
        <v>0</v>
      </c>
      <c r="E27" s="75">
        <f>SUM(E6:E26)</f>
        <v>28825</v>
      </c>
      <c r="F27" s="76">
        <f>SUM(F6:F26)</f>
        <v>0</v>
      </c>
      <c r="G27" s="77">
        <f>SUM(G6:G26)</f>
        <v>34250</v>
      </c>
      <c r="H27" s="78">
        <f>SUM(H6:H26)</f>
        <v>0</v>
      </c>
      <c r="I27" s="79"/>
      <c r="J27" s="80"/>
      <c r="K27" s="77">
        <f>SUM(K6:K26)</f>
        <v>0</v>
      </c>
      <c r="L27" s="78">
        <f>SUM(L6:L26)</f>
        <v>0</v>
      </c>
      <c r="M27" s="116">
        <f>SUM(M6:M26)</f>
        <v>0</v>
      </c>
      <c r="N27" s="81">
        <f>SUM(N6:N26)</f>
        <v>0</v>
      </c>
      <c r="O27" s="82">
        <f>SUM(O6:O26)</f>
        <v>11000</v>
      </c>
      <c r="P27" s="83">
        <f>SUM(P6:P26)</f>
        <v>0</v>
      </c>
      <c r="Q27" s="53"/>
      <c r="R27" s="67"/>
    </row>
    <row r="28" spans="1:21" ht="20.149999999999999" customHeight="1" thickBot="1" x14ac:dyDescent="0.3">
      <c r="A28" s="64"/>
      <c r="B28" s="54"/>
      <c r="C28" s="54"/>
      <c r="D28" s="54"/>
      <c r="E28" s="54"/>
      <c r="F28" s="65"/>
      <c r="G28" s="65"/>
      <c r="H28" s="70"/>
      <c r="I28" s="70"/>
      <c r="J28" s="65"/>
      <c r="K28" s="65"/>
      <c r="L28" s="66"/>
      <c r="M28" s="66"/>
      <c r="N28" s="66"/>
      <c r="O28" s="66"/>
      <c r="P28" s="53"/>
      <c r="Q28" s="67"/>
    </row>
    <row r="29" spans="1:21" ht="20.149999999999999" customHeight="1" thickBot="1" x14ac:dyDescent="0.35">
      <c r="A29" s="97" t="s">
        <v>30</v>
      </c>
      <c r="B29" s="84"/>
      <c r="C29" s="84"/>
      <c r="D29" s="84"/>
      <c r="F29" s="160" t="s">
        <v>31</v>
      </c>
      <c r="G29" s="161"/>
      <c r="H29" s="134" t="s">
        <v>32</v>
      </c>
      <c r="I29" s="135"/>
      <c r="J29" s="136"/>
      <c r="L29" s="96" t="s">
        <v>33</v>
      </c>
      <c r="M29" s="85"/>
      <c r="N29" s="85"/>
      <c r="O29" s="85"/>
      <c r="P29" s="85"/>
      <c r="R29" s="1" t="b">
        <f>T29=U29</f>
        <v>1</v>
      </c>
      <c r="T29" s="1" t="b">
        <f>C33&lt;0</f>
        <v>0</v>
      </c>
      <c r="U29" s="1" t="b">
        <f>D33&lt;0</f>
        <v>0</v>
      </c>
    </row>
    <row r="30" spans="1:21" ht="18.75" customHeight="1" thickBot="1" x14ac:dyDescent="0.3">
      <c r="A30" s="152" t="s">
        <v>29</v>
      </c>
      <c r="B30" s="153"/>
      <c r="C30" s="87" t="s">
        <v>11</v>
      </c>
      <c r="D30" s="88" t="s">
        <v>12</v>
      </c>
      <c r="F30" s="162"/>
      <c r="G30" s="163"/>
      <c r="H30" s="137"/>
      <c r="I30" s="138"/>
      <c r="J30" s="139"/>
      <c r="L30" s="131" t="s">
        <v>34</v>
      </c>
      <c r="M30" s="131"/>
      <c r="N30" s="131"/>
      <c r="O30" s="131"/>
      <c r="P30" s="99">
        <f>IF(R29=TRUE, 1, 0)</f>
        <v>1</v>
      </c>
    </row>
    <row r="31" spans="1:21" ht="18.75" customHeight="1" x14ac:dyDescent="0.35">
      <c r="A31" s="154" t="s">
        <v>35</v>
      </c>
      <c r="B31" s="155"/>
      <c r="C31" s="89">
        <f>G27+K27</f>
        <v>34250</v>
      </c>
      <c r="D31" s="90">
        <f>H27+L27</f>
        <v>0</v>
      </c>
      <c r="F31" s="201" t="s">
        <v>36</v>
      </c>
      <c r="G31" s="202"/>
      <c r="H31" s="143"/>
      <c r="I31" s="144"/>
      <c r="J31" s="145"/>
      <c r="L31" s="132"/>
      <c r="M31" s="132"/>
      <c r="N31" s="132"/>
      <c r="O31" s="132"/>
      <c r="P31" s="101"/>
      <c r="R31" s="1" t="e">
        <f>T31=U31</f>
        <v>#DIV/0!</v>
      </c>
      <c r="T31" s="1" t="e">
        <f>H34&lt;0</f>
        <v>#DIV/0!</v>
      </c>
      <c r="U31" s="1" t="b">
        <f>D33&lt;0</f>
        <v>0</v>
      </c>
    </row>
    <row r="32" spans="1:21" ht="18.75" customHeight="1" thickBot="1" x14ac:dyDescent="0.4">
      <c r="A32" s="156" t="s">
        <v>37</v>
      </c>
      <c r="B32" s="157"/>
      <c r="C32" s="93">
        <f>M27+O27</f>
        <v>11000</v>
      </c>
      <c r="D32" s="94">
        <f>N27+P27</f>
        <v>0</v>
      </c>
      <c r="F32" s="203" t="s">
        <v>38</v>
      </c>
      <c r="G32" s="204"/>
      <c r="H32" s="146"/>
      <c r="I32" s="147"/>
      <c r="J32" s="148"/>
      <c r="L32" s="133" t="s">
        <v>39</v>
      </c>
      <c r="M32" s="133"/>
      <c r="N32" s="133"/>
      <c r="O32" s="133"/>
      <c r="P32" s="100" t="e">
        <f>IF(R31=TRUE, 1, 0)</f>
        <v>#DIV/0!</v>
      </c>
    </row>
    <row r="33" spans="1:18" ht="18.75" customHeight="1" thickBot="1" x14ac:dyDescent="0.4">
      <c r="A33" s="158" t="s">
        <v>40</v>
      </c>
      <c r="B33" s="159"/>
      <c r="C33" s="91">
        <f>C31-C32</f>
        <v>23250</v>
      </c>
      <c r="D33" s="92">
        <f>D31-D32</f>
        <v>0</v>
      </c>
      <c r="F33" s="164" t="s">
        <v>41</v>
      </c>
      <c r="G33" s="165"/>
      <c r="H33" s="149"/>
      <c r="I33" s="150"/>
      <c r="J33" s="151"/>
      <c r="L33" s="132"/>
      <c r="M33" s="132"/>
      <c r="N33" s="132"/>
      <c r="O33" s="132"/>
      <c r="P33" s="101"/>
      <c r="R33" s="1" t="e">
        <f>AND(H34&gt;=-0.02, H34&lt;=0.02)</f>
        <v>#DIV/0!</v>
      </c>
    </row>
    <row r="34" spans="1:18" ht="16.5" customHeight="1" thickBot="1" x14ac:dyDescent="0.3">
      <c r="F34" s="217" t="s">
        <v>42</v>
      </c>
      <c r="G34" s="218"/>
      <c r="H34" s="140" t="e">
        <f>AVERAGE(H31:J33)</f>
        <v>#DIV/0!</v>
      </c>
      <c r="I34" s="141"/>
      <c r="J34" s="142"/>
      <c r="L34" s="129" t="s">
        <v>43</v>
      </c>
      <c r="M34" s="129"/>
      <c r="N34" s="129"/>
      <c r="O34" s="129"/>
      <c r="P34" s="95" t="e">
        <f>IF(R33=TRUE, 1, 0)</f>
        <v>#DIV/0!</v>
      </c>
    </row>
    <row r="35" spans="1:18" ht="13.75" customHeight="1" x14ac:dyDescent="0.2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129"/>
      <c r="M35" s="129"/>
      <c r="N35" s="129"/>
      <c r="O35" s="129"/>
      <c r="P35" s="98"/>
    </row>
    <row r="36" spans="1:18" ht="13.75" customHeight="1" x14ac:dyDescent="0.25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6"/>
      <c r="M36" s="56"/>
      <c r="N36" s="57"/>
      <c r="O36" s="57"/>
      <c r="P36" s="7"/>
      <c r="Q36" s="7"/>
    </row>
    <row r="37" spans="1:18" ht="13.5" customHeight="1" thickBot="1" x14ac:dyDescent="0.3">
      <c r="A37" s="3" t="s">
        <v>44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4"/>
      <c r="M37" s="4"/>
      <c r="N37" s="3"/>
      <c r="O37" s="3"/>
    </row>
    <row r="38" spans="1:18" ht="20.149999999999999" customHeight="1" x14ac:dyDescent="0.25">
      <c r="A38" s="205"/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7"/>
      <c r="Q38" s="68"/>
    </row>
    <row r="39" spans="1:18" ht="20.149999999999999" customHeight="1" x14ac:dyDescent="0.25">
      <c r="A39" s="208"/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10"/>
      <c r="Q39" s="68"/>
    </row>
    <row r="40" spans="1:18" ht="20.149999999999999" customHeight="1" thickBot="1" x14ac:dyDescent="0.3">
      <c r="A40" s="211"/>
      <c r="B40" s="212"/>
      <c r="C40" s="212"/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3"/>
    </row>
    <row r="41" spans="1:18" ht="20.149999999999999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8" ht="13" thickBo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8" ht="20.149999999999999" customHeight="1" thickBot="1" x14ac:dyDescent="0.3">
      <c r="A43" s="214" t="s">
        <v>45</v>
      </c>
      <c r="B43" s="215"/>
      <c r="C43" s="215"/>
      <c r="D43" s="215"/>
      <c r="E43" s="215"/>
      <c r="F43" s="216"/>
      <c r="G43" s="54"/>
      <c r="H43" s="54"/>
      <c r="I43" s="54"/>
      <c r="J43" s="54"/>
      <c r="K43" s="54"/>
      <c r="L43" s="54"/>
      <c r="M43" s="54"/>
      <c r="N43" s="54"/>
      <c r="O43" s="54"/>
      <c r="P43" s="53"/>
      <c r="Q43" s="55"/>
    </row>
    <row r="44" spans="1:18" ht="19.149999999999999" customHeight="1" thickBot="1" x14ac:dyDescent="0.3">
      <c r="A44" s="5" t="s">
        <v>9</v>
      </c>
      <c r="B44" s="169" t="s">
        <v>46</v>
      </c>
      <c r="C44" s="170"/>
      <c r="D44" s="171" t="s">
        <v>47</v>
      </c>
      <c r="E44" s="172"/>
      <c r="F44" s="172"/>
      <c r="G44" s="173"/>
      <c r="H44" s="171" t="s">
        <v>48</v>
      </c>
      <c r="I44" s="173"/>
      <c r="J44" s="172" t="s">
        <v>49</v>
      </c>
      <c r="K44" s="172"/>
      <c r="L44" s="200" t="s">
        <v>6</v>
      </c>
      <c r="M44" s="200"/>
      <c r="N44" s="196" t="s">
        <v>7</v>
      </c>
      <c r="O44" s="197"/>
      <c r="P44" s="59" t="s">
        <v>50</v>
      </c>
    </row>
    <row r="45" spans="1:18" ht="18.75" customHeight="1" thickBot="1" x14ac:dyDescent="0.3">
      <c r="A45" s="60" t="s">
        <v>51</v>
      </c>
      <c r="B45" s="167"/>
      <c r="C45" s="168"/>
      <c r="D45" s="174"/>
      <c r="E45" s="175"/>
      <c r="F45" s="175"/>
      <c r="G45" s="176"/>
      <c r="H45" s="174"/>
      <c r="I45" s="176"/>
      <c r="J45" s="180"/>
      <c r="K45" s="181"/>
      <c r="L45" s="178"/>
      <c r="M45" s="179"/>
      <c r="N45" s="198"/>
      <c r="O45" s="199"/>
      <c r="P45" s="58">
        <f t="shared" ref="P45:P53" si="22">L45-N45</f>
        <v>0</v>
      </c>
    </row>
    <row r="46" spans="1:18" ht="18.75" customHeight="1" thickBot="1" x14ac:dyDescent="0.3">
      <c r="A46" s="61" t="s">
        <v>51</v>
      </c>
      <c r="B46" s="166"/>
      <c r="C46" s="166"/>
      <c r="D46" s="121"/>
      <c r="E46" s="122"/>
      <c r="F46" s="122"/>
      <c r="G46" s="123"/>
      <c r="H46" s="121"/>
      <c r="I46" s="123"/>
      <c r="J46" s="194"/>
      <c r="K46" s="195"/>
      <c r="L46" s="178"/>
      <c r="M46" s="179"/>
      <c r="N46" s="198"/>
      <c r="O46" s="199"/>
      <c r="P46" s="58">
        <f t="shared" si="22"/>
        <v>0</v>
      </c>
    </row>
    <row r="47" spans="1:18" ht="19.149999999999999" customHeight="1" thickBot="1" x14ac:dyDescent="0.3">
      <c r="A47" s="61" t="s">
        <v>51</v>
      </c>
      <c r="B47" s="119"/>
      <c r="C47" s="120"/>
      <c r="D47" s="121"/>
      <c r="E47" s="122"/>
      <c r="F47" s="122"/>
      <c r="G47" s="123"/>
      <c r="H47" s="121"/>
      <c r="I47" s="123"/>
      <c r="J47" s="121"/>
      <c r="K47" s="177"/>
      <c r="L47" s="124"/>
      <c r="M47" s="125"/>
      <c r="N47" s="117"/>
      <c r="O47" s="118"/>
      <c r="P47" s="58">
        <f t="shared" si="22"/>
        <v>0</v>
      </c>
    </row>
    <row r="48" spans="1:18" ht="19.5" customHeight="1" thickBot="1" x14ac:dyDescent="0.3">
      <c r="A48" s="60" t="s">
        <v>51</v>
      </c>
      <c r="B48" s="126"/>
      <c r="C48" s="127"/>
      <c r="D48" s="119"/>
      <c r="E48" s="128"/>
      <c r="F48" s="128"/>
      <c r="G48" s="120"/>
      <c r="H48" s="119"/>
      <c r="I48" s="120"/>
      <c r="J48" s="119"/>
      <c r="K48" s="120"/>
      <c r="L48" s="124"/>
      <c r="M48" s="125"/>
      <c r="N48" s="117"/>
      <c r="O48" s="118"/>
      <c r="P48" s="58">
        <f t="shared" si="22"/>
        <v>0</v>
      </c>
    </row>
    <row r="49" spans="1:16" ht="19.5" customHeight="1" thickBot="1" x14ac:dyDescent="0.3">
      <c r="A49" s="61" t="s">
        <v>51</v>
      </c>
      <c r="B49" s="119"/>
      <c r="C49" s="120"/>
      <c r="D49" s="121"/>
      <c r="E49" s="122"/>
      <c r="F49" s="122"/>
      <c r="G49" s="123"/>
      <c r="H49" s="121"/>
      <c r="I49" s="123"/>
      <c r="J49" s="121"/>
      <c r="K49" s="123"/>
      <c r="L49" s="124"/>
      <c r="M49" s="125"/>
      <c r="N49" s="117"/>
      <c r="O49" s="118"/>
      <c r="P49" s="58">
        <f t="shared" si="22"/>
        <v>0</v>
      </c>
    </row>
    <row r="50" spans="1:16" ht="19.5" customHeight="1" thickBot="1" x14ac:dyDescent="0.3">
      <c r="A50" s="61" t="s">
        <v>51</v>
      </c>
      <c r="B50" s="119"/>
      <c r="C50" s="120"/>
      <c r="D50" s="121"/>
      <c r="E50" s="122"/>
      <c r="F50" s="122"/>
      <c r="G50" s="123"/>
      <c r="H50" s="121"/>
      <c r="I50" s="123"/>
      <c r="J50" s="121"/>
      <c r="K50" s="123"/>
      <c r="L50" s="124"/>
      <c r="M50" s="125"/>
      <c r="N50" s="117"/>
      <c r="O50" s="118"/>
      <c r="P50" s="58">
        <f t="shared" si="22"/>
        <v>0</v>
      </c>
    </row>
    <row r="51" spans="1:16" ht="19.5" customHeight="1" thickBot="1" x14ac:dyDescent="0.3">
      <c r="A51" s="60" t="s">
        <v>51</v>
      </c>
      <c r="B51" s="126"/>
      <c r="C51" s="127"/>
      <c r="D51" s="119"/>
      <c r="E51" s="128"/>
      <c r="F51" s="128"/>
      <c r="G51" s="120"/>
      <c r="H51" s="119"/>
      <c r="I51" s="120"/>
      <c r="J51" s="119"/>
      <c r="K51" s="120"/>
      <c r="L51" s="124"/>
      <c r="M51" s="125"/>
      <c r="N51" s="117"/>
      <c r="O51" s="118"/>
      <c r="P51" s="58">
        <f t="shared" si="22"/>
        <v>0</v>
      </c>
    </row>
    <row r="52" spans="1:16" ht="19.5" customHeight="1" thickBot="1" x14ac:dyDescent="0.3">
      <c r="A52" s="61" t="s">
        <v>51</v>
      </c>
      <c r="B52" s="119"/>
      <c r="C52" s="120"/>
      <c r="D52" s="121"/>
      <c r="E52" s="122"/>
      <c r="F52" s="122"/>
      <c r="G52" s="123"/>
      <c r="H52" s="121"/>
      <c r="I52" s="123"/>
      <c r="J52" s="121"/>
      <c r="K52" s="123"/>
      <c r="L52" s="124"/>
      <c r="M52" s="125"/>
      <c r="N52" s="117"/>
      <c r="O52" s="118"/>
      <c r="P52" s="58">
        <f t="shared" si="22"/>
        <v>0</v>
      </c>
    </row>
    <row r="53" spans="1:16" ht="18.75" customHeight="1" x14ac:dyDescent="0.25">
      <c r="A53" s="61" t="s">
        <v>51</v>
      </c>
      <c r="B53" s="119"/>
      <c r="C53" s="120"/>
      <c r="D53" s="121"/>
      <c r="E53" s="122"/>
      <c r="F53" s="122"/>
      <c r="G53" s="123"/>
      <c r="H53" s="121"/>
      <c r="I53" s="123"/>
      <c r="J53" s="121"/>
      <c r="K53" s="123"/>
      <c r="L53" s="124"/>
      <c r="M53" s="125"/>
      <c r="N53" s="117"/>
      <c r="O53" s="118"/>
      <c r="P53" s="58">
        <f t="shared" si="22"/>
        <v>0</v>
      </c>
    </row>
    <row r="54" spans="1:1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x14ac:dyDescent="0.25">
      <c r="L594" s="2"/>
      <c r="M594" s="2"/>
      <c r="N594" s="2"/>
      <c r="O594" s="2"/>
    </row>
    <row r="595" spans="1:15" x14ac:dyDescent="0.25">
      <c r="L595" s="2"/>
      <c r="M595" s="2"/>
      <c r="N595" s="2"/>
      <c r="O595" s="2"/>
    </row>
    <row r="596" spans="1:15" x14ac:dyDescent="0.25">
      <c r="L596" s="2"/>
      <c r="M596" s="2"/>
      <c r="N596" s="2"/>
      <c r="O596" s="2"/>
    </row>
    <row r="597" spans="1:15" x14ac:dyDescent="0.25">
      <c r="L597" s="2"/>
      <c r="M597" s="2"/>
      <c r="N597" s="2"/>
      <c r="O597" s="2"/>
    </row>
    <row r="598" spans="1:15" x14ac:dyDescent="0.25">
      <c r="L598" s="2"/>
      <c r="M598" s="2"/>
      <c r="N598" s="2"/>
      <c r="O598" s="2"/>
    </row>
    <row r="599" spans="1:15" x14ac:dyDescent="0.25">
      <c r="L599" s="2"/>
      <c r="M599" s="2"/>
      <c r="N599" s="2"/>
      <c r="O599" s="2"/>
    </row>
    <row r="600" spans="1:15" x14ac:dyDescent="0.25">
      <c r="L600" s="2"/>
      <c r="M600" s="2"/>
      <c r="N600" s="2"/>
      <c r="O600" s="2"/>
    </row>
    <row r="601" spans="1:15" x14ac:dyDescent="0.25">
      <c r="L601" s="2"/>
      <c r="M601" s="2"/>
      <c r="N601" s="2"/>
      <c r="O601" s="2"/>
    </row>
    <row r="602" spans="1:15" x14ac:dyDescent="0.25">
      <c r="L602" s="2"/>
      <c r="M602" s="2"/>
      <c r="N602" s="2"/>
      <c r="O602" s="2"/>
    </row>
    <row r="603" spans="1:15" x14ac:dyDescent="0.25">
      <c r="L603" s="2"/>
      <c r="M603" s="2"/>
      <c r="N603" s="2"/>
      <c r="O603" s="2"/>
    </row>
  </sheetData>
  <mergeCells count="88">
    <mergeCell ref="A27:B27"/>
    <mergeCell ref="J46:K46"/>
    <mergeCell ref="L46:M46"/>
    <mergeCell ref="N44:O44"/>
    <mergeCell ref="N45:O45"/>
    <mergeCell ref="N46:O46"/>
    <mergeCell ref="H44:I44"/>
    <mergeCell ref="J44:K44"/>
    <mergeCell ref="L44:M44"/>
    <mergeCell ref="H46:I46"/>
    <mergeCell ref="F31:G31"/>
    <mergeCell ref="F32:G32"/>
    <mergeCell ref="A38:P40"/>
    <mergeCell ref="A43:F43"/>
    <mergeCell ref="F34:G34"/>
    <mergeCell ref="I4:J4"/>
    <mergeCell ref="C4:D4"/>
    <mergeCell ref="O4:P4"/>
    <mergeCell ref="K4:L4"/>
    <mergeCell ref="G4:H4"/>
    <mergeCell ref="E4:F4"/>
    <mergeCell ref="M4:N4"/>
    <mergeCell ref="H47:I47"/>
    <mergeCell ref="J47:K47"/>
    <mergeCell ref="L45:M45"/>
    <mergeCell ref="H45:I45"/>
    <mergeCell ref="J45:K45"/>
    <mergeCell ref="L47:M47"/>
    <mergeCell ref="D47:G47"/>
    <mergeCell ref="B46:C46"/>
    <mergeCell ref="B45:C45"/>
    <mergeCell ref="B44:C44"/>
    <mergeCell ref="B47:C47"/>
    <mergeCell ref="D44:G44"/>
    <mergeCell ref="D45:G45"/>
    <mergeCell ref="D46:G46"/>
    <mergeCell ref="N47:O47"/>
    <mergeCell ref="L34:O35"/>
    <mergeCell ref="A2:P2"/>
    <mergeCell ref="L30:O31"/>
    <mergeCell ref="L32:O33"/>
    <mergeCell ref="H29:J30"/>
    <mergeCell ref="H34:J34"/>
    <mergeCell ref="H31:J31"/>
    <mergeCell ref="H32:J32"/>
    <mergeCell ref="H33:J33"/>
    <mergeCell ref="A30:B30"/>
    <mergeCell ref="A31:B31"/>
    <mergeCell ref="A32:B32"/>
    <mergeCell ref="A33:B33"/>
    <mergeCell ref="F29:G30"/>
    <mergeCell ref="F33:G33"/>
    <mergeCell ref="N48:O48"/>
    <mergeCell ref="B49:C49"/>
    <mergeCell ref="D49:G49"/>
    <mergeCell ref="H49:I49"/>
    <mergeCell ref="J49:K49"/>
    <mergeCell ref="L49:M49"/>
    <mergeCell ref="N49:O49"/>
    <mergeCell ref="B48:C48"/>
    <mergeCell ref="D48:G48"/>
    <mergeCell ref="H48:I48"/>
    <mergeCell ref="J48:K48"/>
    <mergeCell ref="L48:M48"/>
    <mergeCell ref="N50:O50"/>
    <mergeCell ref="B51:C51"/>
    <mergeCell ref="D51:G51"/>
    <mergeCell ref="H51:I51"/>
    <mergeCell ref="J51:K51"/>
    <mergeCell ref="L51:M51"/>
    <mergeCell ref="N51:O51"/>
    <mergeCell ref="B50:C50"/>
    <mergeCell ref="D50:G50"/>
    <mergeCell ref="H50:I50"/>
    <mergeCell ref="J50:K50"/>
    <mergeCell ref="L50:M50"/>
    <mergeCell ref="N52:O52"/>
    <mergeCell ref="B53:C53"/>
    <mergeCell ref="D53:G53"/>
    <mergeCell ref="H53:I53"/>
    <mergeCell ref="J53:K53"/>
    <mergeCell ref="L53:M53"/>
    <mergeCell ref="N53:O53"/>
    <mergeCell ref="B52:C52"/>
    <mergeCell ref="D52:G52"/>
    <mergeCell ref="H52:I52"/>
    <mergeCell ref="J52:K52"/>
    <mergeCell ref="L52:M52"/>
  </mergeCells>
  <conditionalFormatting sqref="P29">
    <cfRule type="expression" priority="11">
      <formula>$R$29:$R$33=TRUE</formula>
    </cfRule>
  </conditionalFormatting>
  <conditionalFormatting sqref="P30 P32 P3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9:R33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P29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R29:R33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93BE27-0412-43CB-96AB-0006E6B114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2026-04-02T15:22:34Z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