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OAP/OAP - Willowbridge 12th Floor (Dallas, TX)/Report Documents/"/>
    </mc:Choice>
  </mc:AlternateContent>
  <xr:revisionPtr revIDLastSave="1189" documentId="8_{22012055-F029-4D28-AB29-6F188F893963}" xr6:coauthVersionLast="47" xr6:coauthVersionMax="47" xr10:uidLastSave="{008513E0-8A53-4BB4-8061-6FA93BF73AD3}"/>
  <bookViews>
    <workbookView xWindow="-120" yWindow="-120" windowWidth="29040" windowHeight="16440" activeTab="1" xr2:uid="{7D7D34DF-8D05-45FD-B3E4-B230C2A7E6AC}"/>
  </bookViews>
  <sheets>
    <sheet name="FCU VRF HP SS FURN" sheetId="1" r:id="rId1"/>
    <sheet name="VAVs Single" sheetId="2" r:id="rId2"/>
    <sheet name="VAV-SGRD (1)" sheetId="4" r:id="rId3"/>
    <sheet name="VAV-SGRD (2)" sheetId="6" r:id="rId4"/>
    <sheet name="VAV-SGRD (3)" sheetId="7" r:id="rId5"/>
    <sheet name="VAV-SGRD (4)" sheetId="8" r:id="rId6"/>
    <sheet name="VAV-SGRD (5)" sheetId="9" r:id="rId7"/>
    <sheet name="VAV-SGRD (TOTAL)" sheetId="11" r:id="rId8"/>
    <sheet name="FPVAV - PARALLEL" sheetId="3" r:id="rId9"/>
    <sheet name="FP-SGRD (1)" sheetId="12" r:id="rId10"/>
    <sheet name="FP-SGRD (2)" sheetId="13" r:id="rId11"/>
    <sheet name="FP-SGRD (3)" sheetId="14" r:id="rId12"/>
    <sheet name="FP-SGRD (4)" sheetId="15" r:id="rId13"/>
    <sheet name="FP-SGRD (5)" sheetId="16" r:id="rId14"/>
    <sheet name="FP-SGRD (6)" sheetId="17" r:id="rId15"/>
    <sheet name="FP-SGRD (TOTAL)" sheetId="19" r:id="rId16"/>
  </sheets>
  <definedNames>
    <definedName name="BSIWhichPageSetup" hidden="1">1</definedName>
    <definedName name="BSIWhichPageSetup_0" hidden="1">"0þ"</definedName>
    <definedName name="_xlnm.Print_Area" localSheetId="0">'FCU VRF HP SS FURN'!$A$1:$H$34</definedName>
    <definedName name="_xlnm.Print_Area" localSheetId="9">'FP-SGRD (1)'!$A$1:$H$39</definedName>
    <definedName name="_xlnm.Print_Area" localSheetId="10">'FP-SGRD (2)'!$A$1:$H$39</definedName>
    <definedName name="_xlnm.Print_Area" localSheetId="11">'FP-SGRD (3)'!$A$1:$H$43</definedName>
    <definedName name="_xlnm.Print_Area" localSheetId="12">'FP-SGRD (4)'!$A$1:$H$39</definedName>
    <definedName name="_xlnm.Print_Area" localSheetId="13">'FP-SGRD (5)'!$A$1:$H$39</definedName>
    <definedName name="_xlnm.Print_Area" localSheetId="14">'FP-SGRD (6)'!$A$1:$H$39</definedName>
    <definedName name="_xlnm.Print_Area" localSheetId="15">'FP-SGRD (TOTAL)'!$A$1:$H$39</definedName>
    <definedName name="_xlnm.Print_Area" localSheetId="8">'FPVAV - PARALLEL'!$A$1:$L$50</definedName>
    <definedName name="_xlnm.Print_Area" localSheetId="1">'VAVs Single'!$A$1:$L$51</definedName>
    <definedName name="_xlnm.Print_Area" localSheetId="2">'VAV-SGRD (1)'!$A$1:$H$39</definedName>
    <definedName name="_xlnm.Print_Area" localSheetId="3">'VAV-SGRD (2)'!$A$1:$H$39</definedName>
    <definedName name="_xlnm.Print_Area" localSheetId="4">'VAV-SGRD (3)'!$A$1:$H$39</definedName>
    <definedName name="_xlnm.Print_Area" localSheetId="5">'VAV-SGRD (4)'!$A$1:$H$39</definedName>
    <definedName name="_xlnm.Print_Area" localSheetId="6">'VAV-SGRD (5)'!$A$1:$H$39</definedName>
    <definedName name="_xlnm.Print_Area" localSheetId="7">'VAV-SGRD (TOTAL)'!$A$1:$H$23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6" l="1"/>
  <c r="G35" i="16"/>
  <c r="E39" i="12"/>
  <c r="E8" i="19"/>
  <c r="H8" i="19" s="1"/>
  <c r="E13" i="19"/>
  <c r="E11" i="19"/>
  <c r="E10" i="19"/>
  <c r="G14" i="19"/>
  <c r="E9" i="19"/>
  <c r="G12" i="19"/>
  <c r="G11" i="19"/>
  <c r="H11" i="19" s="1"/>
  <c r="G10" i="19"/>
  <c r="G9" i="19"/>
  <c r="G8" i="19"/>
  <c r="E39" i="17"/>
  <c r="G39" i="17"/>
  <c r="G37" i="17"/>
  <c r="E37" i="17"/>
  <c r="G29" i="17"/>
  <c r="E29" i="17"/>
  <c r="G22" i="17"/>
  <c r="E22" i="17"/>
  <c r="H25" i="3"/>
  <c r="J25" i="3"/>
  <c r="G11" i="16"/>
  <c r="E11" i="16"/>
  <c r="H11" i="16" s="1"/>
  <c r="G14" i="17"/>
  <c r="H14" i="17" s="1"/>
  <c r="E14" i="17"/>
  <c r="H13" i="17"/>
  <c r="H12" i="17"/>
  <c r="H11" i="17"/>
  <c r="H10" i="17"/>
  <c r="H9" i="17"/>
  <c r="H8" i="17"/>
  <c r="G33" i="16"/>
  <c r="E33" i="16"/>
  <c r="G27" i="16"/>
  <c r="E27" i="16"/>
  <c r="G20" i="16"/>
  <c r="E20" i="16"/>
  <c r="H36" i="17"/>
  <c r="H35" i="17"/>
  <c r="H34" i="17"/>
  <c r="H33" i="17"/>
  <c r="H32" i="17"/>
  <c r="H31" i="17"/>
  <c r="H28" i="17"/>
  <c r="H27" i="17"/>
  <c r="H26" i="17"/>
  <c r="H25" i="17"/>
  <c r="H24" i="17"/>
  <c r="H21" i="17"/>
  <c r="H20" i="17"/>
  <c r="H19" i="17"/>
  <c r="H18" i="17"/>
  <c r="H17" i="17"/>
  <c r="H16" i="17"/>
  <c r="G36" i="15"/>
  <c r="E36" i="15"/>
  <c r="H36" i="15"/>
  <c r="E34" i="15"/>
  <c r="G34" i="15"/>
  <c r="G24" i="15"/>
  <c r="E24" i="15"/>
  <c r="H24" i="15"/>
  <c r="G16" i="15"/>
  <c r="E16" i="15"/>
  <c r="H32" i="16"/>
  <c r="H31" i="16"/>
  <c r="H30" i="16"/>
  <c r="H29" i="16"/>
  <c r="H26" i="16"/>
  <c r="H25" i="16"/>
  <c r="H24" i="16"/>
  <c r="H23" i="16"/>
  <c r="H22" i="16"/>
  <c r="H19" i="16"/>
  <c r="H18" i="16"/>
  <c r="H17" i="16"/>
  <c r="H16" i="16"/>
  <c r="H15" i="16"/>
  <c r="H14" i="16"/>
  <c r="H13" i="16"/>
  <c r="G40" i="14"/>
  <c r="G38" i="14"/>
  <c r="E38" i="14"/>
  <c r="E40" i="14" s="1"/>
  <c r="G30" i="14"/>
  <c r="E30" i="14"/>
  <c r="G24" i="14"/>
  <c r="E24" i="14"/>
  <c r="H22" i="12"/>
  <c r="H21" i="12"/>
  <c r="H20" i="12"/>
  <c r="H19" i="12"/>
  <c r="H18" i="12"/>
  <c r="H17" i="12"/>
  <c r="H16" i="12"/>
  <c r="G23" i="12"/>
  <c r="E23" i="12"/>
  <c r="G39" i="12"/>
  <c r="E38" i="13"/>
  <c r="G10" i="14"/>
  <c r="H10" i="14" s="1"/>
  <c r="E10" i="14"/>
  <c r="H9" i="14"/>
  <c r="H8" i="14"/>
  <c r="G14" i="13"/>
  <c r="E14" i="13"/>
  <c r="H13" i="13"/>
  <c r="H12" i="13"/>
  <c r="H11" i="13"/>
  <c r="H10" i="13"/>
  <c r="H9" i="13"/>
  <c r="H8" i="13"/>
  <c r="J9" i="3"/>
  <c r="H9" i="3"/>
  <c r="G16" i="14"/>
  <c r="E16" i="14"/>
  <c r="H15" i="14"/>
  <c r="H14" i="14"/>
  <c r="H13" i="14"/>
  <c r="H12" i="14"/>
  <c r="H33" i="15"/>
  <c r="H32" i="15"/>
  <c r="H31" i="15"/>
  <c r="H30" i="15"/>
  <c r="H29" i="15"/>
  <c r="H28" i="15"/>
  <c r="H27" i="15"/>
  <c r="H26" i="15"/>
  <c r="H23" i="15"/>
  <c r="H22" i="15"/>
  <c r="H21" i="15"/>
  <c r="H20" i="15"/>
  <c r="H19" i="15"/>
  <c r="H18" i="15"/>
  <c r="H15" i="15"/>
  <c r="H14" i="15"/>
  <c r="H13" i="15"/>
  <c r="H12" i="15"/>
  <c r="H11" i="15"/>
  <c r="H10" i="15"/>
  <c r="H9" i="15"/>
  <c r="H8" i="15"/>
  <c r="G36" i="13"/>
  <c r="E36" i="13"/>
  <c r="G28" i="13"/>
  <c r="E28" i="13"/>
  <c r="G20" i="13"/>
  <c r="E20" i="13"/>
  <c r="H37" i="14"/>
  <c r="H36" i="14"/>
  <c r="H35" i="14"/>
  <c r="H34" i="14"/>
  <c r="H33" i="14"/>
  <c r="H32" i="14"/>
  <c r="H29" i="14"/>
  <c r="H28" i="14"/>
  <c r="H27" i="14"/>
  <c r="H26" i="14"/>
  <c r="H23" i="14"/>
  <c r="H22" i="14"/>
  <c r="H21" i="14"/>
  <c r="H20" i="14"/>
  <c r="H19" i="14"/>
  <c r="H18" i="14"/>
  <c r="G37" i="12"/>
  <c r="E37" i="12"/>
  <c r="G27" i="12"/>
  <c r="G33" i="12"/>
  <c r="E33" i="12"/>
  <c r="E27" i="12"/>
  <c r="G14" i="12"/>
  <c r="E14" i="12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J37" i="3"/>
  <c r="H37" i="3"/>
  <c r="J36" i="3"/>
  <c r="H36" i="3"/>
  <c r="J35" i="3"/>
  <c r="H35" i="3"/>
  <c r="J34" i="3"/>
  <c r="H34" i="3"/>
  <c r="J33" i="3"/>
  <c r="H33" i="3"/>
  <c r="J32" i="3"/>
  <c r="H32" i="3"/>
  <c r="J31" i="3"/>
  <c r="H31" i="3"/>
  <c r="J30" i="3"/>
  <c r="H30" i="3"/>
  <c r="J29" i="3"/>
  <c r="H29" i="3"/>
  <c r="J28" i="3"/>
  <c r="H28" i="3"/>
  <c r="J27" i="3"/>
  <c r="H27" i="3"/>
  <c r="J26" i="3"/>
  <c r="H26" i="3"/>
  <c r="J24" i="3"/>
  <c r="H24" i="3"/>
  <c r="J23" i="3"/>
  <c r="H23" i="3"/>
  <c r="J22" i="3"/>
  <c r="H22" i="3"/>
  <c r="J21" i="3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8" i="3"/>
  <c r="H8" i="3"/>
  <c r="H35" i="13"/>
  <c r="H34" i="13"/>
  <c r="H33" i="13"/>
  <c r="H32" i="13"/>
  <c r="H31" i="13"/>
  <c r="H30" i="13"/>
  <c r="H27" i="13"/>
  <c r="H26" i="13"/>
  <c r="H25" i="13"/>
  <c r="H24" i="13"/>
  <c r="H23" i="13"/>
  <c r="H22" i="13"/>
  <c r="H19" i="13"/>
  <c r="H18" i="13"/>
  <c r="H17" i="13"/>
  <c r="H16" i="13"/>
  <c r="H9" i="12"/>
  <c r="H10" i="12"/>
  <c r="H11" i="12"/>
  <c r="H12" i="12"/>
  <c r="H13" i="12"/>
  <c r="H25" i="12"/>
  <c r="H26" i="12"/>
  <c r="H29" i="12"/>
  <c r="H30" i="12"/>
  <c r="H31" i="12"/>
  <c r="H32" i="12"/>
  <c r="H35" i="12"/>
  <c r="H36" i="12"/>
  <c r="H8" i="12"/>
  <c r="G33" i="9"/>
  <c r="E33" i="9"/>
  <c r="F30" i="2"/>
  <c r="G35" i="8"/>
  <c r="G35" i="4"/>
  <c r="H35" i="4" s="1"/>
  <c r="G37" i="6"/>
  <c r="G9" i="11" s="1"/>
  <c r="G33" i="7"/>
  <c r="G10" i="11" s="1"/>
  <c r="G11" i="11"/>
  <c r="H11" i="11" s="1"/>
  <c r="E11" i="11"/>
  <c r="E10" i="11"/>
  <c r="E9" i="11"/>
  <c r="E8" i="11"/>
  <c r="G17" i="9"/>
  <c r="E17" i="9"/>
  <c r="H16" i="9"/>
  <c r="G14" i="9"/>
  <c r="E14" i="9"/>
  <c r="H13" i="9"/>
  <c r="H12" i="9"/>
  <c r="H11" i="9"/>
  <c r="H10" i="9"/>
  <c r="H9" i="9"/>
  <c r="H8" i="9"/>
  <c r="E37" i="6"/>
  <c r="E33" i="7"/>
  <c r="G14" i="8"/>
  <c r="H14" i="8" s="1"/>
  <c r="E14" i="8"/>
  <c r="H13" i="8"/>
  <c r="H12" i="8"/>
  <c r="H11" i="8"/>
  <c r="H10" i="8"/>
  <c r="H9" i="8"/>
  <c r="H8" i="8"/>
  <c r="G12" i="7"/>
  <c r="E12" i="7"/>
  <c r="H11" i="7"/>
  <c r="H10" i="7"/>
  <c r="H9" i="7"/>
  <c r="H8" i="7"/>
  <c r="E35" i="4"/>
  <c r="G12" i="6"/>
  <c r="H12" i="6" s="1"/>
  <c r="E12" i="6"/>
  <c r="H11" i="6"/>
  <c r="H10" i="6"/>
  <c r="H9" i="6"/>
  <c r="H8" i="6"/>
  <c r="G15" i="7"/>
  <c r="E15" i="7"/>
  <c r="G20" i="8"/>
  <c r="E20" i="8"/>
  <c r="H19" i="8"/>
  <c r="H18" i="8"/>
  <c r="H17" i="8"/>
  <c r="H16" i="8"/>
  <c r="G23" i="9"/>
  <c r="E23" i="9"/>
  <c r="H22" i="9"/>
  <c r="H21" i="9"/>
  <c r="H20" i="9"/>
  <c r="H19" i="9"/>
  <c r="G31" i="9"/>
  <c r="E31" i="9"/>
  <c r="G33" i="8"/>
  <c r="E33" i="8"/>
  <c r="G27" i="8"/>
  <c r="E27" i="8"/>
  <c r="H26" i="8"/>
  <c r="H26" i="9"/>
  <c r="H27" i="9"/>
  <c r="H28" i="9"/>
  <c r="H29" i="9"/>
  <c r="H30" i="9"/>
  <c r="H25" i="9"/>
  <c r="G31" i="7"/>
  <c r="E31" i="7"/>
  <c r="G23" i="7"/>
  <c r="E23" i="7"/>
  <c r="H32" i="8"/>
  <c r="H31" i="8"/>
  <c r="H30" i="8"/>
  <c r="H29" i="8"/>
  <c r="H25" i="8"/>
  <c r="H24" i="8"/>
  <c r="H23" i="8"/>
  <c r="H22" i="8"/>
  <c r="G35" i="6"/>
  <c r="E35" i="6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26" i="6"/>
  <c r="E26" i="6"/>
  <c r="G18" i="6"/>
  <c r="G28" i="4"/>
  <c r="E18" i="6"/>
  <c r="H30" i="7"/>
  <c r="H29" i="7"/>
  <c r="H28" i="7"/>
  <c r="H27" i="7"/>
  <c r="H26" i="7"/>
  <c r="H25" i="7"/>
  <c r="H22" i="7"/>
  <c r="H21" i="7"/>
  <c r="H20" i="7"/>
  <c r="H19" i="7"/>
  <c r="H18" i="7"/>
  <c r="H17" i="7"/>
  <c r="E33" i="4"/>
  <c r="G33" i="4"/>
  <c r="E28" i="4"/>
  <c r="G20" i="4"/>
  <c r="E20" i="4"/>
  <c r="H15" i="2"/>
  <c r="H14" i="2"/>
  <c r="H13" i="2"/>
  <c r="H12" i="2"/>
  <c r="H11" i="2"/>
  <c r="H10" i="2"/>
  <c r="H9" i="2"/>
  <c r="G15" i="4"/>
  <c r="E15" i="4"/>
  <c r="G10" i="4"/>
  <c r="E10" i="4"/>
  <c r="H9" i="4"/>
  <c r="H10" i="4"/>
  <c r="H12" i="4"/>
  <c r="H13" i="4"/>
  <c r="H14" i="4"/>
  <c r="H17" i="4"/>
  <c r="H18" i="4"/>
  <c r="H8" i="2"/>
  <c r="H15" i="6"/>
  <c r="H16" i="6"/>
  <c r="H17" i="6"/>
  <c r="H20" i="6"/>
  <c r="H34" i="6"/>
  <c r="H33" i="6"/>
  <c r="H32" i="6"/>
  <c r="H31" i="6"/>
  <c r="H30" i="6"/>
  <c r="H29" i="6"/>
  <c r="H28" i="6"/>
  <c r="H25" i="6"/>
  <c r="H24" i="6"/>
  <c r="H23" i="6"/>
  <c r="H22" i="6"/>
  <c r="H21" i="6"/>
  <c r="H14" i="6"/>
  <c r="E12" i="19" l="1"/>
  <c r="H12" i="19" s="1"/>
  <c r="H35" i="16"/>
  <c r="H10" i="19"/>
  <c r="H9" i="19"/>
  <c r="G13" i="19"/>
  <c r="H13" i="19" s="1"/>
  <c r="H39" i="17"/>
  <c r="H37" i="17"/>
  <c r="H29" i="17"/>
  <c r="H22" i="17"/>
  <c r="H33" i="16"/>
  <c r="H27" i="16"/>
  <c r="H20" i="16"/>
  <c r="H34" i="15"/>
  <c r="H16" i="15"/>
  <c r="H38" i="14"/>
  <c r="H40" i="14"/>
  <c r="H30" i="14"/>
  <c r="H24" i="14"/>
  <c r="H30" i="2"/>
  <c r="H37" i="12"/>
  <c r="H23" i="12"/>
  <c r="H14" i="12"/>
  <c r="H39" i="12"/>
  <c r="G38" i="13"/>
  <c r="H14" i="13"/>
  <c r="H16" i="14"/>
  <c r="H20" i="13"/>
  <c r="H38" i="13"/>
  <c r="H36" i="13"/>
  <c r="H28" i="13"/>
  <c r="H33" i="12"/>
  <c r="H27" i="12"/>
  <c r="H9" i="11"/>
  <c r="G8" i="11"/>
  <c r="H8" i="11" s="1"/>
  <c r="H14" i="9"/>
  <c r="H17" i="9"/>
  <c r="E12" i="11"/>
  <c r="E13" i="11" s="1"/>
  <c r="G12" i="11"/>
  <c r="H12" i="11" s="1"/>
  <c r="H10" i="11"/>
  <c r="E35" i="8"/>
  <c r="H23" i="9"/>
  <c r="H33" i="8"/>
  <c r="H33" i="7"/>
  <c r="H12" i="7"/>
  <c r="H26" i="6"/>
  <c r="H15" i="7"/>
  <c r="H20" i="8"/>
  <c r="H27" i="8"/>
  <c r="H31" i="9"/>
  <c r="H31" i="7"/>
  <c r="H23" i="7"/>
  <c r="H35" i="6"/>
  <c r="H18" i="6"/>
  <c r="H33" i="4"/>
  <c r="H28" i="4"/>
  <c r="H20" i="4"/>
  <c r="H15" i="4"/>
  <c r="E14" i="19" l="1"/>
  <c r="H14" i="19" s="1"/>
  <c r="H33" i="9"/>
  <c r="G13" i="11"/>
  <c r="H13" i="11" s="1"/>
  <c r="H37" i="6"/>
  <c r="H35" i="8"/>
  <c r="H32" i="4" l="1"/>
  <c r="H31" i="4"/>
  <c r="H30" i="4"/>
  <c r="H27" i="4"/>
  <c r="H26" i="4"/>
  <c r="H25" i="4"/>
  <c r="H24" i="4"/>
  <c r="H23" i="4"/>
  <c r="H22" i="4"/>
  <c r="H19" i="4"/>
  <c r="H8" i="4"/>
  <c r="H31" i="1" l="1"/>
  <c r="H30" i="1"/>
  <c r="H29" i="1"/>
  <c r="H28" i="1"/>
  <c r="H27" i="1"/>
  <c r="H26" i="1"/>
  <c r="H25" i="1"/>
  <c r="H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F0DC9CC-F21E-4436-A199-B7DC6F83163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206F3A2-0071-4D55-BCC5-99B3C02ADA5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D520345-8A2E-418B-8508-064B8E16DD1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0C2F5EBF-677E-45BF-AC17-9C7D67ED760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sharedStrings.xml><?xml version="1.0" encoding="utf-8"?>
<sst xmlns="http://schemas.openxmlformats.org/spreadsheetml/2006/main" count="790" uniqueCount="349">
  <si>
    <t>National TAB</t>
  </si>
  <si>
    <t>Asset: FCU / VRF / HP / SS FURN</t>
  </si>
  <si>
    <t xml:space="preserve">Area: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</si>
  <si>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</si>
  <si>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</si>
  <si>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</si>
  <si>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</si>
  <si>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</si>
  <si>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</si>
  <si>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</si>
  <si>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</si>
  <si>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</si>
  <si>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RPM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</si>
  <si>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</si>
  <si>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</si>
  <si>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</si>
  <si>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</si>
  <si>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</si>
  <si>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</si>
  <si>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</si>
  <si>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</si>
  <si>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</si>
  <si>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</si>
  <si>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</si>
  <si>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</si>
  <si>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</si>
  <si>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</si>
  <si>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</si>
  <si>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</si>
  <si>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</si>
  <si>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</si>
  <si>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</si>
  <si>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</si>
  <si>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</si>
  <si>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</si>
  <si>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</si>
  <si>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Asset: Single Duct VAV's</t>
  </si>
  <si>
    <t>Address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</si>
  <si>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</si>
  <si>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</si>
  <si>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</si>
  <si>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</si>
  <si>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</si>
  <si>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</si>
  <si>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</si>
  <si>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Parallel Fan Powered Boxes</t>
  </si>
  <si>
    <t>Min
CFM</t>
  </si>
  <si>
    <t>Design
Fan + Heat
CFM</t>
  </si>
  <si>
    <t>Actual
Fan + Heat
CFM</t>
  </si>
  <si>
    <t>DESIGN
CFM</t>
  </si>
  <si>
    <t>Prelim
CFM</t>
  </si>
  <si>
    <t>FINAL
CFM</t>
  </si>
  <si>
    <t>% to
design</t>
  </si>
  <si>
    <t>TOTAL</t>
  </si>
  <si>
    <t>Address: 1722 Routh Street, #1200  Dallas, TX  75201</t>
  </si>
  <si>
    <t>Project: OAP - Willowbridge</t>
  </si>
  <si>
    <t>VAV12-1</t>
  </si>
  <si>
    <t>V1-1</t>
  </si>
  <si>
    <t>V1-2</t>
  </si>
  <si>
    <t>A</t>
  </si>
  <si>
    <t>V2-1</t>
  </si>
  <si>
    <t>V2-2</t>
  </si>
  <si>
    <t>V2-3</t>
  </si>
  <si>
    <t>D</t>
  </si>
  <si>
    <t>VAV12-2</t>
  </si>
  <si>
    <t>VAV12-3</t>
  </si>
  <si>
    <t>VAV12-4</t>
  </si>
  <si>
    <t>V3-1</t>
  </si>
  <si>
    <t>V3-2</t>
  </si>
  <si>
    <t>V3-3</t>
  </si>
  <si>
    <t>HALL</t>
  </si>
  <si>
    <t>DESIGN MAX=440 CFM</t>
  </si>
  <si>
    <t>V4-1</t>
  </si>
  <si>
    <t>V4-2</t>
  </si>
  <si>
    <t>V4-3</t>
  </si>
  <si>
    <t>V4-4</t>
  </si>
  <si>
    <t>V4-5</t>
  </si>
  <si>
    <t>V4-6</t>
  </si>
  <si>
    <t>V6-1</t>
  </si>
  <si>
    <t>V6-2</t>
  </si>
  <si>
    <t>V6-3</t>
  </si>
  <si>
    <t>VAV12-6</t>
  </si>
  <si>
    <t>LD</t>
  </si>
  <si>
    <t>VAV12-7</t>
  </si>
  <si>
    <t>VAV12-8</t>
  </si>
  <si>
    <t>VAV12-9</t>
  </si>
  <si>
    <t>VAV12-10</t>
  </si>
  <si>
    <t>VAV12-11</t>
  </si>
  <si>
    <t>VAV12-12</t>
  </si>
  <si>
    <t>VAV12-13</t>
  </si>
  <si>
    <t>V7-1</t>
  </si>
  <si>
    <t>V7-2</t>
  </si>
  <si>
    <t>V7-3</t>
  </si>
  <si>
    <t>V7-4</t>
  </si>
  <si>
    <t>F</t>
  </si>
  <si>
    <t>V8-1</t>
  </si>
  <si>
    <t>V8-2</t>
  </si>
  <si>
    <t>V8-3</t>
  </si>
  <si>
    <t>V8-4</t>
  </si>
  <si>
    <t>V9-1</t>
  </si>
  <si>
    <t>V9-2</t>
  </si>
  <si>
    <t>V9-3</t>
  </si>
  <si>
    <t>V9-4</t>
  </si>
  <si>
    <t>V9-5</t>
  </si>
  <si>
    <t>V9-6</t>
  </si>
  <si>
    <t>V10-1</t>
  </si>
  <si>
    <t>V10-2</t>
  </si>
  <si>
    <t>V10-3</t>
  </si>
  <si>
    <t>V10-4</t>
  </si>
  <si>
    <t>V10-5</t>
  </si>
  <si>
    <t>V10-6</t>
  </si>
  <si>
    <t>V10-7</t>
  </si>
  <si>
    <t>V11-1</t>
  </si>
  <si>
    <t>V11-2</t>
  </si>
  <si>
    <t>V11-3</t>
  </si>
  <si>
    <t>V11-4</t>
  </si>
  <si>
    <t>VAV12-14</t>
  </si>
  <si>
    <t>VAV12-15</t>
  </si>
  <si>
    <t>VAV12-16</t>
  </si>
  <si>
    <t>VAV12-17</t>
  </si>
  <si>
    <t>VAV12-18</t>
  </si>
  <si>
    <t>V12-1</t>
  </si>
  <si>
    <t>V13-1</t>
  </si>
  <si>
    <t>V13-2</t>
  </si>
  <si>
    <t>V13-3</t>
  </si>
  <si>
    <t>V13-4</t>
  </si>
  <si>
    <t>V13-5</t>
  </si>
  <si>
    <t>V13-6</t>
  </si>
  <si>
    <t>V14-1</t>
  </si>
  <si>
    <t>V14-2</t>
  </si>
  <si>
    <t>V14-3</t>
  </si>
  <si>
    <t>V14-4</t>
  </si>
  <si>
    <t>V14-5</t>
  </si>
  <si>
    <t>V14-6</t>
  </si>
  <si>
    <t>V15-1</t>
  </si>
  <si>
    <t>V15-2</t>
  </si>
  <si>
    <t>V15-3</t>
  </si>
  <si>
    <t>V15-4</t>
  </si>
  <si>
    <t>V15-5</t>
  </si>
  <si>
    <t>V15-6</t>
  </si>
  <si>
    <t>V16-1</t>
  </si>
  <si>
    <t>V16-2</t>
  </si>
  <si>
    <t>V16-3</t>
  </si>
  <si>
    <t>V16-4</t>
  </si>
  <si>
    <t>V17-1</t>
  </si>
  <si>
    <t>V17-2</t>
  </si>
  <si>
    <t>V17-3</t>
  </si>
  <si>
    <t>V17-4</t>
  </si>
  <si>
    <t>V17-5</t>
  </si>
  <si>
    <t>VAV12-19</t>
  </si>
  <si>
    <t>VAV12-20</t>
  </si>
  <si>
    <t>VAV12-21</t>
  </si>
  <si>
    <t>VAV12-22</t>
  </si>
  <si>
    <t>V18-1</t>
  </si>
  <si>
    <t>V18-2</t>
  </si>
  <si>
    <t>V18-3</t>
  </si>
  <si>
    <t>V18-4</t>
  </si>
  <si>
    <t>V19-1</t>
  </si>
  <si>
    <t>V19-2</t>
  </si>
  <si>
    <t>V19-3</t>
  </si>
  <si>
    <t>V19-4</t>
  </si>
  <si>
    <t>V19-5</t>
  </si>
  <si>
    <t>V19-6</t>
  </si>
  <si>
    <t>V20-1</t>
  </si>
  <si>
    <t>V21-1</t>
  </si>
  <si>
    <t>V21-2</t>
  </si>
  <si>
    <t>V21-3</t>
  </si>
  <si>
    <t>V21-4</t>
  </si>
  <si>
    <t>V22-1</t>
  </si>
  <si>
    <t>V22-2</t>
  </si>
  <si>
    <t>V22-3</t>
  </si>
  <si>
    <t>V22-4</t>
  </si>
  <si>
    <t>V22-5</t>
  </si>
  <si>
    <t>V22-6</t>
  </si>
  <si>
    <t>VAV-SGRD (1)</t>
  </si>
  <si>
    <t>VAV-SGRD (2)</t>
  </si>
  <si>
    <t>VAV-SGRD (3)</t>
  </si>
  <si>
    <t>VAV-SGRD (4)</t>
  </si>
  <si>
    <t>VAV-SGRD (5)</t>
  </si>
  <si>
    <t>Asset: VAV SUPPLY</t>
  </si>
  <si>
    <t>F1-1</t>
  </si>
  <si>
    <t>F1-2</t>
  </si>
  <si>
    <t>F1-3</t>
  </si>
  <si>
    <t>F1-4</t>
  </si>
  <si>
    <t>F1-5</t>
  </si>
  <si>
    <t>F1-6</t>
  </si>
  <si>
    <t>FP12-1</t>
  </si>
  <si>
    <t>Asset: FPVAV SUPPLY</t>
  </si>
  <si>
    <t>F2-1</t>
  </si>
  <si>
    <t>FP12-3</t>
  </si>
  <si>
    <t>F2-2</t>
  </si>
  <si>
    <t>F3-1</t>
  </si>
  <si>
    <t>F3-2</t>
  </si>
  <si>
    <t>F4-1</t>
  </si>
  <si>
    <t>F4-2</t>
  </si>
  <si>
    <t>F4-3</t>
  </si>
  <si>
    <t>F4-4</t>
  </si>
  <si>
    <t>FP12-4</t>
  </si>
  <si>
    <t>FP12-5</t>
  </si>
  <si>
    <t>F5-1</t>
  </si>
  <si>
    <t>F5-2</t>
  </si>
  <si>
    <t>FP12-6</t>
  </si>
  <si>
    <t>F6-1</t>
  </si>
  <si>
    <t>F6-2</t>
  </si>
  <si>
    <t>F6-3</t>
  </si>
  <si>
    <t>F6-4</t>
  </si>
  <si>
    <t>F6-5</t>
  </si>
  <si>
    <t>F6-6</t>
  </si>
  <si>
    <t>C</t>
  </si>
  <si>
    <t>C1</t>
  </si>
  <si>
    <t>FP-SGRD (5)</t>
  </si>
  <si>
    <t>FP-SGRD (1)</t>
  </si>
  <si>
    <t>F7-1</t>
  </si>
  <si>
    <t>F7-2</t>
  </si>
  <si>
    <t>F7-3</t>
  </si>
  <si>
    <t>F7-4</t>
  </si>
  <si>
    <t>FP12-7</t>
  </si>
  <si>
    <t>FP12-8</t>
  </si>
  <si>
    <t>F8-1</t>
  </si>
  <si>
    <t>F8-2</t>
  </si>
  <si>
    <t>F8-3</t>
  </si>
  <si>
    <t>F8-4</t>
  </si>
  <si>
    <t>F8-5</t>
  </si>
  <si>
    <t>F8-6</t>
  </si>
  <si>
    <t>FP12-9</t>
  </si>
  <si>
    <t>FP12-10</t>
  </si>
  <si>
    <t>FP12-11</t>
  </si>
  <si>
    <t>FP12-12</t>
  </si>
  <si>
    <t>FP12-13</t>
  </si>
  <si>
    <t>FP12-14</t>
  </si>
  <si>
    <t>FP12-15</t>
  </si>
  <si>
    <t>F9-1</t>
  </si>
  <si>
    <t>F9-2</t>
  </si>
  <si>
    <t>F9-3</t>
  </si>
  <si>
    <t>F9-4</t>
  </si>
  <si>
    <t>F9-5</t>
  </si>
  <si>
    <t>F9-6</t>
  </si>
  <si>
    <t>F10-1</t>
  </si>
  <si>
    <t>F10-2</t>
  </si>
  <si>
    <t>F11-1</t>
  </si>
  <si>
    <t>F11-2</t>
  </si>
  <si>
    <t>F11-3</t>
  </si>
  <si>
    <t>F11-4</t>
  </si>
  <si>
    <t>FP-SGRD (2)</t>
  </si>
  <si>
    <t>FP12-2</t>
  </si>
  <si>
    <t>F2-3</t>
  </si>
  <si>
    <t>F2-4</t>
  </si>
  <si>
    <t>F2-5</t>
  </si>
  <si>
    <t>F2-6</t>
  </si>
  <si>
    <t>F2-7</t>
  </si>
  <si>
    <t>F12-1</t>
  </si>
  <si>
    <t>F12-2</t>
  </si>
  <si>
    <t>F12-3</t>
  </si>
  <si>
    <t>F12-4</t>
  </si>
  <si>
    <t>F12-5</t>
  </si>
  <si>
    <t>F12-6</t>
  </si>
  <si>
    <t>F13-1</t>
  </si>
  <si>
    <t>F13-2</t>
  </si>
  <si>
    <t>F13-3</t>
  </si>
  <si>
    <t>F13-4</t>
  </si>
  <si>
    <t>FP12-16</t>
  </si>
  <si>
    <t>FP12-17</t>
  </si>
  <si>
    <t>FP12-18</t>
  </si>
  <si>
    <t>FP12-19</t>
  </si>
  <si>
    <t>FP12-20</t>
  </si>
  <si>
    <t>FP12-21</t>
  </si>
  <si>
    <t>FP12-22</t>
  </si>
  <si>
    <t>FP12-23</t>
  </si>
  <si>
    <t>F14-1</t>
  </si>
  <si>
    <t>F14-2</t>
  </si>
  <si>
    <t>F14-3</t>
  </si>
  <si>
    <t>F14-4</t>
  </si>
  <si>
    <t>F14-5</t>
  </si>
  <si>
    <t>F14-6</t>
  </si>
  <si>
    <t>FP-SGRD (3)</t>
  </si>
  <si>
    <t>F15-1</t>
  </si>
  <si>
    <t>F15-2</t>
  </si>
  <si>
    <t>F15-3</t>
  </si>
  <si>
    <t>F15-4</t>
  </si>
  <si>
    <t>F15-5</t>
  </si>
  <si>
    <t>F15-6</t>
  </si>
  <si>
    <t>F15-7</t>
  </si>
  <si>
    <t>F15-8</t>
  </si>
  <si>
    <t>F16-1</t>
  </si>
  <si>
    <t>F16-2</t>
  </si>
  <si>
    <t>F16-3</t>
  </si>
  <si>
    <t>F16-4</t>
  </si>
  <si>
    <t>F16-5</t>
  </si>
  <si>
    <t>F16-6</t>
  </si>
  <si>
    <t>F17-1</t>
  </si>
  <si>
    <t>F17-2</t>
  </si>
  <si>
    <t>F17-3</t>
  </si>
  <si>
    <t>F17-4</t>
  </si>
  <si>
    <t>F17-5</t>
  </si>
  <si>
    <t>F17-6</t>
  </si>
  <si>
    <t>F17-7</t>
  </si>
  <si>
    <t>F17-8</t>
  </si>
  <si>
    <t>F18-1</t>
  </si>
  <si>
    <t>F19-1</t>
  </si>
  <si>
    <t>F19-2</t>
  </si>
  <si>
    <t>F19-3</t>
  </si>
  <si>
    <t>F19-4</t>
  </si>
  <si>
    <t>F19-5</t>
  </si>
  <si>
    <t>F19-6</t>
  </si>
  <si>
    <t>F19-7</t>
  </si>
  <si>
    <t>F20-1</t>
  </si>
  <si>
    <t>F20-2</t>
  </si>
  <si>
    <t>F20-3</t>
  </si>
  <si>
    <t>F20-4</t>
  </si>
  <si>
    <t>F20-5</t>
  </si>
  <si>
    <t>F21-1</t>
  </si>
  <si>
    <t>F21-2</t>
  </si>
  <si>
    <t>F21-3</t>
  </si>
  <si>
    <t>F21-4</t>
  </si>
  <si>
    <t>F22-1</t>
  </si>
  <si>
    <t>FP12-24</t>
  </si>
  <si>
    <t>FP12-25</t>
  </si>
  <si>
    <t>F22-2</t>
  </si>
  <si>
    <t>F22-3</t>
  </si>
  <si>
    <t>F22-4</t>
  </si>
  <si>
    <t>F22-5</t>
  </si>
  <si>
    <t>F22-6</t>
  </si>
  <si>
    <t>FP-SGRD (4)</t>
  </si>
  <si>
    <t>F18-2</t>
  </si>
  <si>
    <t>F18-3</t>
  </si>
  <si>
    <t>F23-1</t>
  </si>
  <si>
    <t>F23-2</t>
  </si>
  <si>
    <t>F23-3</t>
  </si>
  <si>
    <t>F23-4</t>
  </si>
  <si>
    <t>F23-5</t>
  </si>
  <si>
    <t>F23-6</t>
  </si>
  <si>
    <t>F24-1</t>
  </si>
  <si>
    <t>F24-2</t>
  </si>
  <si>
    <t>F24-3</t>
  </si>
  <si>
    <t>F24-4</t>
  </si>
  <si>
    <t>F24-5</t>
  </si>
  <si>
    <t>F25-1</t>
  </si>
  <si>
    <t>F25-2</t>
  </si>
  <si>
    <t>F25-3</t>
  </si>
  <si>
    <t>F25-4</t>
  </si>
  <si>
    <t>F25-5</t>
  </si>
  <si>
    <t>F25-6</t>
  </si>
  <si>
    <t>FP-SGRD (6)</t>
  </si>
  <si>
    <t>FB-SGRD (1)</t>
  </si>
  <si>
    <t>FB-SGRD (2)</t>
  </si>
  <si>
    <t>FB-SGRD (3)</t>
  </si>
  <si>
    <t>FB-SGRD (4)</t>
  </si>
  <si>
    <t>FB-SGRD (5)</t>
  </si>
  <si>
    <t>FB-SGRD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</si>
</sst>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6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4" fillId="0" borderId="4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/>
    </xf>
    <xf numFmtId="0" fontId="14" fillId="0" borderId="0" xfId="2" applyFont="1" applyAlignment="1">
      <alignment horizontal="right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49" fontId="15" fillId="0" borderId="4" xfId="2" applyNumberFormat="1" applyFont="1" applyBorder="1" applyAlignment="1">
      <alignment horizontal="center" vertical="center"/>
    </xf>
    <xf numFmtId="49" fontId="15" fillId="0" borderId="13" xfId="2" applyNumberFormat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1" fontId="15" fillId="0" borderId="13" xfId="2" applyNumberFormat="1" applyFont="1" applyBorder="1" applyAlignment="1">
      <alignment horizontal="center" vertical="center"/>
    </xf>
    <xf numFmtId="2" fontId="15" fillId="0" borderId="14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1" fontId="15" fillId="0" borderId="27" xfId="2" applyNumberFormat="1" applyFont="1" applyBorder="1" applyAlignment="1">
      <alignment horizontal="center" vertical="center"/>
    </xf>
    <xf numFmtId="49" fontId="15" fillId="0" borderId="15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4" fillId="0" borderId="0" xfId="2" applyFont="1" applyAlignment="1">
      <alignment horizontal="left"/>
    </xf>
    <xf numFmtId="0" fontId="25" fillId="0" borderId="0" xfId="2" applyFont="1" applyAlignment="1">
      <alignment horizontal="left"/>
    </xf>
    <xf numFmtId="0" fontId="12" fillId="0" borderId="9" xfId="2" applyFont="1" applyBorder="1" applyAlignment="1">
      <alignment horizontal="center" vertical="center" wrapText="1"/>
    </xf>
    <xf numFmtId="164" fontId="13" fillId="0" borderId="28" xfId="2" applyNumberFormat="1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1" fontId="13" fillId="0" borderId="30" xfId="2" applyNumberFormat="1" applyFont="1" applyBorder="1" applyAlignment="1">
      <alignment horizontal="center" vertical="center"/>
    </xf>
    <xf numFmtId="2" fontId="13" fillId="0" borderId="31" xfId="2" applyNumberFormat="1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2" fontId="13" fillId="0" borderId="33" xfId="2" applyNumberFormat="1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1" fontId="13" fillId="0" borderId="37" xfId="2" applyNumberFormat="1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6" fillId="0" borderId="0" xfId="2" applyFont="1" applyAlignment="1">
      <alignment horizontal="left" vertical="top"/>
    </xf>
    <xf numFmtId="164" fontId="13" fillId="0" borderId="28" xfId="2" applyNumberFormat="1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 wrapText="1"/>
    </xf>
    <xf numFmtId="1" fontId="13" fillId="0" borderId="30" xfId="2" applyNumberFormat="1" applyFont="1" applyBorder="1" applyAlignment="1">
      <alignment horizontal="center" vertical="center" wrapText="1"/>
    </xf>
    <xf numFmtId="2" fontId="13" fillId="0" borderId="31" xfId="2" applyNumberFormat="1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2" fontId="13" fillId="0" borderId="33" xfId="2" applyNumberFormat="1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 wrapText="1"/>
    </xf>
    <xf numFmtId="1" fontId="13" fillId="0" borderId="32" xfId="2" applyNumberFormat="1" applyFont="1" applyBorder="1" applyAlignment="1">
      <alignment horizontal="center" vertical="center" wrapText="1"/>
    </xf>
    <xf numFmtId="164" fontId="13" fillId="0" borderId="36" xfId="2" applyNumberFormat="1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1" fontId="13" fillId="0" borderId="37" xfId="2" applyNumberFormat="1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0" fillId="0" borderId="0" xfId="2" applyFont="1"/>
    <xf numFmtId="0" fontId="27" fillId="0" borderId="0" xfId="2" applyFont="1"/>
    <xf numFmtId="0" fontId="2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1" fontId="15" fillId="0" borderId="29" xfId="2" applyNumberFormat="1" applyFont="1" applyBorder="1" applyAlignment="1">
      <alignment horizontal="center" vertical="center"/>
    </xf>
    <xf numFmtId="2" fontId="15" fillId="0" borderId="31" xfId="1" applyNumberFormat="1" applyFont="1" applyBorder="1" applyAlignment="1">
      <alignment horizontal="center" vertical="center"/>
    </xf>
    <xf numFmtId="1" fontId="15" fillId="0" borderId="32" xfId="2" applyNumberFormat="1" applyFont="1" applyBorder="1" applyAlignment="1">
      <alignment horizontal="center" vertical="center"/>
    </xf>
    <xf numFmtId="2" fontId="15" fillId="0" borderId="33" xfId="1" applyNumberFormat="1" applyFont="1" applyBorder="1" applyAlignment="1">
      <alignment horizontal="center" vertical="center"/>
    </xf>
    <xf numFmtId="49" fontId="14" fillId="0" borderId="4" xfId="2" applyNumberFormat="1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/>
    </xf>
    <xf numFmtId="1" fontId="14" fillId="0" borderId="32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0" fontId="28" fillId="0" borderId="0" xfId="2" applyFont="1"/>
    <xf numFmtId="49" fontId="20" fillId="0" borderId="23" xfId="2" applyNumberFormat="1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 wrapText="1"/>
    </xf>
    <xf numFmtId="0" fontId="20" fillId="0" borderId="37" xfId="2" applyFont="1" applyBorder="1" applyAlignment="1">
      <alignment horizontal="center" vertical="center"/>
    </xf>
    <xf numFmtId="1" fontId="20" fillId="0" borderId="37" xfId="2" applyNumberFormat="1" applyFont="1" applyBorder="1" applyAlignment="1">
      <alignment horizontal="center" vertical="center"/>
    </xf>
    <xf numFmtId="0" fontId="29" fillId="0" borderId="37" xfId="2" applyFont="1" applyBorder="1"/>
    <xf numFmtId="2" fontId="29" fillId="0" borderId="38" xfId="2" applyNumberFormat="1" applyFont="1" applyBorder="1"/>
    <xf numFmtId="0" fontId="30" fillId="0" borderId="0" xfId="2" applyFont="1" applyAlignment="1">
      <alignment horizontal="right" vertical="top" wrapText="1" indent="4"/>
    </xf>
    <xf numFmtId="0" fontId="30" fillId="0" borderId="0" xfId="2" applyFont="1" applyAlignment="1">
      <alignment horizontal="right" vertical="top" wrapText="1" indent="2"/>
    </xf>
    <xf numFmtId="0" fontId="31" fillId="0" borderId="0" xfId="2" applyFont="1" applyAlignment="1">
      <alignment horizontal="right" vertical="top" wrapText="1" indent="1"/>
    </xf>
    <xf numFmtId="0" fontId="31" fillId="0" borderId="0" xfId="2" applyFont="1" applyAlignment="1">
      <alignment horizontal="left" vertical="top" wrapText="1" indent="2"/>
    </xf>
    <xf numFmtId="0" fontId="31" fillId="0" borderId="0" xfId="2" applyFont="1" applyAlignment="1">
      <alignment horizontal="center" vertical="top" wrapText="1"/>
    </xf>
    <xf numFmtId="0" fontId="32" fillId="0" borderId="0" xfId="2" applyFont="1" applyAlignment="1">
      <alignment horizontal="right" vertical="center" wrapText="1" indent="8"/>
    </xf>
    <xf numFmtId="0" fontId="33" fillId="0" borderId="0" xfId="2" applyFont="1" applyAlignment="1">
      <alignment horizontal="right" vertical="top" wrapText="1" indent="1"/>
    </xf>
    <xf numFmtId="1" fontId="33" fillId="0" borderId="0" xfId="2" applyNumberFormat="1" applyFont="1" applyAlignment="1">
      <alignment horizontal="right" vertical="top" wrapText="1" indent="1"/>
    </xf>
    <xf numFmtId="164" fontId="33" fillId="0" borderId="0" xfId="2" applyNumberFormat="1" applyFont="1" applyAlignment="1">
      <alignment horizontal="right" vertical="top" wrapText="1"/>
    </xf>
    <xf numFmtId="0" fontId="32" fillId="0" borderId="0" xfId="2" applyFont="1" applyAlignment="1">
      <alignment horizontal="right" vertical="top" wrapText="1" indent="8"/>
    </xf>
    <xf numFmtId="0" fontId="34" fillId="0" borderId="0" xfId="2" applyFont="1" applyAlignment="1">
      <alignment horizontal="left" vertical="top"/>
    </xf>
    <xf numFmtId="0" fontId="14" fillId="0" borderId="29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49" fontId="14" fillId="0" borderId="23" xfId="2" applyNumberFormat="1" applyFont="1" applyBorder="1" applyAlignment="1">
      <alignment horizontal="center" vertical="center"/>
    </xf>
    <xf numFmtId="1" fontId="14" fillId="0" borderId="37" xfId="2" applyNumberFormat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0" fontId="36" fillId="0" borderId="0" xfId="2" applyFont="1"/>
    <xf numFmtId="49" fontId="15" fillId="0" borderId="23" xfId="2" applyNumberFormat="1" applyFont="1" applyBorder="1" applyAlignment="1">
      <alignment horizontal="center" vertical="center"/>
    </xf>
    <xf numFmtId="1" fontId="15" fillId="0" borderId="37" xfId="2" applyNumberFormat="1" applyFont="1" applyBorder="1" applyAlignment="1">
      <alignment horizontal="center" vertical="center"/>
    </xf>
    <xf numFmtId="2" fontId="15" fillId="0" borderId="38" xfId="1" applyNumberFormat="1" applyFont="1" applyBorder="1" applyAlignment="1">
      <alignment horizontal="center" vertical="center"/>
    </xf>
    <xf numFmtId="49" fontId="14" fillId="0" borderId="19" xfId="2" applyNumberFormat="1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1" fontId="14" fillId="0" borderId="34" xfId="2" applyNumberFormat="1" applyFont="1" applyBorder="1" applyAlignment="1">
      <alignment horizontal="center" vertical="center"/>
    </xf>
    <xf numFmtId="2" fontId="14" fillId="0" borderId="35" xfId="1" applyNumberFormat="1" applyFont="1" applyBorder="1" applyAlignment="1">
      <alignment horizontal="center" vertical="center"/>
    </xf>
    <xf numFmtId="0" fontId="2" fillId="0" borderId="0" xfId="2" applyFont="1"/>
    <xf numFmtId="0" fontId="37" fillId="0" borderId="0" xfId="2" applyFont="1"/>
    <xf numFmtId="164" fontId="24" fillId="0" borderId="28" xfId="2" applyNumberFormat="1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1" fontId="24" fillId="0" borderId="30" xfId="2" applyNumberFormat="1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33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7219A9F-487C-4FD4-82E7-6BF7E481603A}"/>
    <cellStyle name="Normal 3" xfId="3" xr:uid="{3AA03A30-31DC-44EE-A177-6357DC54D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46B007-94A9-4E62-A16F-5343327B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F285252-6034-4D04-B8EE-CAAEDE32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A293D62-F507-4F4A-AA9B-691A102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D9F84F6-B403-4D6C-BBF7-2553EDDB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D7ECBC1-C5E0-4128-96A0-C6AAD236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4188960-D99B-4723-BC8E-17CCDCCB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7C30F7B-9229-4DFF-AAB0-ABF8404A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35C4677-11A4-4C42-8C96-E68ED0A8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96C81-3F5D-4C58-AAD0-C6293A2D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77C5151-6873-4512-8D73-A3512D9E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DC7A5C7-3692-48AA-9FCE-AC7A8301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476C75E-D0EC-464B-8399-971E1937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ADEF1DF-3C6B-4C5C-B800-4BA709DA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D5955B0-0CBE-4BFF-89B9-232B33EF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CEDA3C1-1C56-4191-B57D-FD81CDD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9CFEF8-409F-4BF8-869D-36397C12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4C99-E9E9-4A0A-BF88-4CF44A4E569C}">
  <sheetPr>
    <pageSetUpPr fitToPage="1"/>
  </sheetPr>
  <dimension ref="A1:M77"/>
  <sheetViews>
    <sheetView zoomScale="80" zoomScaleNormal="80" workbookViewId="0">
      <selection activeCell="E19" sqref="E19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1</v>
      </c>
      <c r="B5" s="13"/>
      <c r="C5" s="13" t="s">
        <v>2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3</v>
      </c>
      <c r="B7" s="19"/>
      <c r="C7" s="19"/>
      <c r="D7" s="20"/>
      <c r="E7" s="21"/>
      <c r="F7" s="18" t="s">
        <v>4</v>
      </c>
      <c r="G7" s="19"/>
      <c r="H7" s="20"/>
    </row>
    <row r="8" spans="1:13" s="12" customFormat="1" ht="20.100000000000001" customHeight="1" thickBot="1" x14ac:dyDescent="0.25">
      <c r="A8" s="22" t="s">
        <v>5</v>
      </c>
      <c r="B8" s="23"/>
      <c r="C8" s="24"/>
      <c r="D8" s="25"/>
      <c r="E8" s="21"/>
      <c r="F8" s="26" t="s">
        <v>6</v>
      </c>
      <c r="G8" s="27" t="s">
        <v>7</v>
      </c>
      <c r="H8" s="28" t="s">
        <v>8</v>
      </c>
    </row>
    <row r="9" spans="1:13" s="12" customFormat="1" ht="20.100000000000001" customHeight="1" x14ac:dyDescent="0.2">
      <c r="A9" s="22" t="s">
        <v>9</v>
      </c>
      <c r="B9" s="29"/>
      <c r="C9" s="30"/>
      <c r="D9" s="31"/>
      <c r="E9" s="21"/>
      <c r="F9" s="32" t="s">
        <v>10</v>
      </c>
      <c r="G9" s="33"/>
      <c r="H9" s="34"/>
    </row>
    <row r="10" spans="1:13" s="12" customFormat="1" ht="20.100000000000001" customHeight="1" thickBot="1" x14ac:dyDescent="0.25">
      <c r="A10" s="35" t="s">
        <v>11</v>
      </c>
      <c r="B10" s="36"/>
      <c r="C10" s="37"/>
      <c r="D10" s="38"/>
      <c r="E10" s="21"/>
      <c r="F10" s="39" t="s">
        <v>12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13</v>
      </c>
      <c r="G11" s="33"/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14</v>
      </c>
      <c r="G12" s="33"/>
      <c r="H12" s="34"/>
    </row>
    <row r="13" spans="1:13" s="12" customFormat="1" ht="20.100000000000001" customHeight="1" thickBot="1" x14ac:dyDescent="0.25">
      <c r="A13" s="43" t="s">
        <v>15</v>
      </c>
      <c r="B13" s="44"/>
      <c r="C13" s="44"/>
      <c r="D13" s="45"/>
      <c r="E13" s="21"/>
      <c r="F13" s="39" t="s">
        <v>16</v>
      </c>
      <c r="G13" s="33"/>
      <c r="H13" s="34"/>
    </row>
    <row r="14" spans="1:13" s="12" customFormat="1" ht="20.100000000000001" customHeight="1" x14ac:dyDescent="0.2">
      <c r="A14" s="39" t="s">
        <v>17</v>
      </c>
      <c r="B14" s="46" t="s">
        <v>6</v>
      </c>
      <c r="C14" s="47"/>
      <c r="D14" s="48"/>
      <c r="E14" s="21"/>
      <c r="F14" s="39" t="s">
        <v>18</v>
      </c>
      <c r="G14" s="33"/>
      <c r="H14" s="34"/>
    </row>
    <row r="15" spans="1:13" s="12" customFormat="1" ht="20.100000000000001" customHeight="1" x14ac:dyDescent="0.2">
      <c r="A15" s="32" t="s">
        <v>19</v>
      </c>
      <c r="B15" s="49" t="s">
        <v>6</v>
      </c>
      <c r="C15" s="50"/>
      <c r="D15" s="51"/>
      <c r="E15" s="21"/>
      <c r="F15" s="39" t="s">
        <v>20</v>
      </c>
      <c r="G15" s="33"/>
      <c r="H15" s="34"/>
    </row>
    <row r="16" spans="1:13" s="12" customFormat="1" ht="20.100000000000001" customHeight="1" x14ac:dyDescent="0.2">
      <c r="A16" s="32" t="s">
        <v>21</v>
      </c>
      <c r="B16" s="49" t="s">
        <v>6</v>
      </c>
      <c r="C16" s="50"/>
      <c r="D16" s="51"/>
      <c r="E16" s="21"/>
      <c r="F16" s="39" t="s">
        <v>22</v>
      </c>
      <c r="G16" s="33"/>
      <c r="H16" s="34"/>
    </row>
    <row r="17" spans="1:9" s="12" customFormat="1" ht="20.100000000000001" customHeight="1" x14ac:dyDescent="0.2">
      <c r="A17" s="32" t="s">
        <v>23</v>
      </c>
      <c r="B17" s="29"/>
      <c r="C17" s="30"/>
      <c r="D17" s="31"/>
      <c r="E17" s="21"/>
      <c r="F17" s="39" t="s">
        <v>24</v>
      </c>
      <c r="G17" s="33"/>
      <c r="H17" s="34"/>
    </row>
    <row r="18" spans="1:9" s="12" customFormat="1" ht="20.100000000000001" customHeight="1" thickBot="1" x14ac:dyDescent="0.25">
      <c r="A18" s="32" t="s">
        <v>25</v>
      </c>
      <c r="B18" s="29"/>
      <c r="C18" s="30"/>
      <c r="D18" s="31"/>
      <c r="E18" s="21"/>
      <c r="F18" s="52" t="s">
        <v>26</v>
      </c>
      <c r="G18" s="53"/>
      <c r="H18" s="54"/>
    </row>
    <row r="19" spans="1:9" s="12" customFormat="1" ht="20.100000000000001" customHeight="1" thickBot="1" x14ac:dyDescent="0.25">
      <c r="A19" s="55" t="s">
        <v>27</v>
      </c>
      <c r="B19" s="36" t="s">
        <v>6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28</v>
      </c>
      <c r="B22" s="57" t="s">
        <v>29</v>
      </c>
      <c r="C22" s="58" t="s">
        <v>30</v>
      </c>
      <c r="D22" s="58" t="s">
        <v>31</v>
      </c>
      <c r="E22" s="58" t="s">
        <v>32</v>
      </c>
      <c r="F22" s="58" t="s">
        <v>33</v>
      </c>
      <c r="G22" s="58" t="s">
        <v>34</v>
      </c>
      <c r="H22" s="59" t="s">
        <v>35</v>
      </c>
      <c r="I22" s="60"/>
    </row>
    <row r="23" spans="1:9" s="12" customFormat="1" ht="20.100000000000001" customHeight="1" x14ac:dyDescent="0.2">
      <c r="A23" s="61"/>
      <c r="B23" s="62"/>
      <c r="C23" s="63"/>
      <c r="D23" s="64"/>
      <c r="E23" s="64"/>
      <c r="F23" s="64"/>
      <c r="G23" s="64"/>
      <c r="H23" s="65" t="e">
        <f>G23/E23</f>
        <v>#DIV/0!</v>
      </c>
      <c r="I23" s="66"/>
    </row>
    <row r="24" spans="1:9" s="12" customFormat="1" ht="20.100000000000001" customHeight="1" x14ac:dyDescent="0.2">
      <c r="A24" s="61"/>
      <c r="B24" s="62"/>
      <c r="C24" s="63"/>
      <c r="D24" s="64"/>
      <c r="E24" s="64"/>
      <c r="F24" s="64"/>
      <c r="G24" s="67"/>
      <c r="H24" s="65" t="e">
        <f t="shared" ref="H24:H31" si="0">G24/E24</f>
        <v>#DIV/0!</v>
      </c>
      <c r="I24" s="66"/>
    </row>
    <row r="25" spans="1:9" s="12" customFormat="1" ht="20.100000000000001" customHeight="1" x14ac:dyDescent="0.2">
      <c r="A25" s="61"/>
      <c r="B25" s="62"/>
      <c r="C25" s="63"/>
      <c r="D25" s="64"/>
      <c r="E25" s="64"/>
      <c r="F25" s="64"/>
      <c r="G25" s="64"/>
      <c r="H25" s="65" t="e">
        <f t="shared" si="0"/>
        <v>#DIV/0!</v>
      </c>
      <c r="I25" s="66"/>
    </row>
    <row r="26" spans="1:9" s="12" customFormat="1" ht="20.100000000000001" customHeight="1" x14ac:dyDescent="0.2">
      <c r="A26" s="61"/>
      <c r="B26" s="62"/>
      <c r="C26" s="63"/>
      <c r="D26" s="64"/>
      <c r="E26" s="64"/>
      <c r="F26" s="64"/>
      <c r="G26" s="64"/>
      <c r="H26" s="65" t="e">
        <f t="shared" si="0"/>
        <v>#DIV/0!</v>
      </c>
      <c r="I26" s="66"/>
    </row>
    <row r="27" spans="1:9" s="12" customFormat="1" ht="20.100000000000001" customHeight="1" x14ac:dyDescent="0.2">
      <c r="A27" s="61"/>
      <c r="B27" s="62"/>
      <c r="C27" s="63"/>
      <c r="D27" s="64"/>
      <c r="E27" s="64"/>
      <c r="F27" s="64"/>
      <c r="G27" s="64"/>
      <c r="H27" s="65" t="e">
        <f t="shared" si="0"/>
        <v>#DIV/0!</v>
      </c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 t="e">
        <f t="shared" si="0"/>
        <v>#DIV/0!</v>
      </c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 t="e">
        <f t="shared" si="0"/>
        <v>#DIV/0!</v>
      </c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 t="e">
        <f t="shared" si="0"/>
        <v>#DIV/0!</v>
      </c>
      <c r="I30" s="66"/>
    </row>
    <row r="31" spans="1:9" s="12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54" t="e">
        <f t="shared" si="0"/>
        <v>#DIV/0!</v>
      </c>
      <c r="I31" s="66"/>
    </row>
    <row r="32" spans="1:9" x14ac:dyDescent="0.25">
      <c r="A32" s="72"/>
      <c r="B32" s="72"/>
    </row>
    <row r="33" spans="1:2" x14ac:dyDescent="0.25">
      <c r="A33" s="72"/>
      <c r="B33" s="72"/>
    </row>
    <row r="34" spans="1:2" x14ac:dyDescent="0.25">
      <c r="A34" s="73"/>
      <c r="B34" s="73"/>
    </row>
    <row r="35" spans="1:2" x14ac:dyDescent="0.25">
      <c r="A35" s="72"/>
      <c r="B35" s="72"/>
    </row>
    <row r="36" spans="1:2" x14ac:dyDescent="0.25">
      <c r="A36" s="72"/>
      <c r="B36" s="72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4"/>
      <c r="B43" s="74"/>
    </row>
    <row r="44" spans="1:2" x14ac:dyDescent="0.25">
      <c r="A44" s="72"/>
      <c r="B44" s="72"/>
    </row>
    <row r="45" spans="1:2" x14ac:dyDescent="0.25">
      <c r="A45" s="72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5"/>
      <c r="B57" s="75"/>
    </row>
    <row r="58" spans="1:2" x14ac:dyDescent="0.25">
      <c r="A58" s="75"/>
      <c r="B58" s="75"/>
    </row>
    <row r="74" spans="1:2" x14ac:dyDescent="0.25">
      <c r="A74" s="76"/>
      <c r="B74" s="76"/>
    </row>
    <row r="75" spans="1:2" x14ac:dyDescent="0.25">
      <c r="A75" s="75"/>
      <c r="B75" s="75"/>
    </row>
    <row r="76" spans="1:2" x14ac:dyDescent="0.25">
      <c r="A76" s="72"/>
      <c r="B76" s="72"/>
    </row>
    <row r="77" spans="1:2" x14ac:dyDescent="0.25">
      <c r="A77" s="73"/>
      <c r="B77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0680-0D35-4B75-BB74-7807A095FACD}">
  <sheetPr>
    <pageSetUpPr fitToPage="1"/>
  </sheetPr>
  <dimension ref="A1:M57"/>
  <sheetViews>
    <sheetView topLeftCell="A7" zoomScale="80" zoomScaleNormal="80" workbookViewId="0">
      <selection activeCell="E40" sqref="E4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180</v>
      </c>
      <c r="B8" s="105">
        <v>1223</v>
      </c>
      <c r="C8" s="89" t="s">
        <v>82</v>
      </c>
      <c r="D8" s="118"/>
      <c r="E8" s="118">
        <v>205</v>
      </c>
      <c r="F8" s="118"/>
      <c r="G8" s="118"/>
      <c r="H8" s="119">
        <f>G8/E8</f>
        <v>0</v>
      </c>
      <c r="J8" s="150"/>
    </row>
    <row r="9" spans="1:13" ht="20.100000000000001" customHeight="1" x14ac:dyDescent="0.25">
      <c r="A9" s="61" t="s">
        <v>181</v>
      </c>
      <c r="B9" s="105">
        <v>1223</v>
      </c>
      <c r="C9" s="89" t="s">
        <v>82</v>
      </c>
      <c r="D9" s="118"/>
      <c r="E9" s="118">
        <v>205</v>
      </c>
      <c r="F9" s="118"/>
      <c r="G9" s="118"/>
      <c r="H9" s="119">
        <f>G9/E9</f>
        <v>0</v>
      </c>
      <c r="J9" s="150"/>
    </row>
    <row r="10" spans="1:13" ht="20.100000000000001" customHeight="1" x14ac:dyDescent="0.25">
      <c r="A10" s="61" t="s">
        <v>182</v>
      </c>
      <c r="B10" s="105">
        <v>1222</v>
      </c>
      <c r="C10" s="89" t="s">
        <v>82</v>
      </c>
      <c r="D10" s="118"/>
      <c r="E10" s="118">
        <v>205</v>
      </c>
      <c r="F10" s="118"/>
      <c r="G10" s="118"/>
      <c r="H10" s="119">
        <f>G10/E10</f>
        <v>0</v>
      </c>
      <c r="J10" s="150"/>
    </row>
    <row r="11" spans="1:13" ht="20.100000000000001" customHeight="1" x14ac:dyDescent="0.25">
      <c r="A11" s="61" t="s">
        <v>183</v>
      </c>
      <c r="B11" s="105">
        <v>1222</v>
      </c>
      <c r="C11" s="89" t="s">
        <v>82</v>
      </c>
      <c r="D11" s="118"/>
      <c r="E11" s="118">
        <v>205</v>
      </c>
      <c r="F11" s="118"/>
      <c r="G11" s="118"/>
      <c r="H11" s="119">
        <f>G11/E11</f>
        <v>0</v>
      </c>
      <c r="J11" s="150"/>
    </row>
    <row r="12" spans="1:13" ht="20.100000000000001" customHeight="1" x14ac:dyDescent="0.25">
      <c r="A12" s="61" t="s">
        <v>184</v>
      </c>
      <c r="B12" s="105">
        <v>1221</v>
      </c>
      <c r="C12" s="89" t="s">
        <v>82</v>
      </c>
      <c r="D12" s="118"/>
      <c r="E12" s="118">
        <v>205</v>
      </c>
      <c r="F12" s="118"/>
      <c r="G12" s="118"/>
      <c r="H12" s="119">
        <f>G12/E12</f>
        <v>0</v>
      </c>
      <c r="J12" s="150"/>
      <c r="K12" s="160"/>
    </row>
    <row r="13" spans="1:13" ht="20.100000000000001" customHeight="1" x14ac:dyDescent="0.25">
      <c r="A13" s="61" t="s">
        <v>185</v>
      </c>
      <c r="B13" s="105">
        <v>1221</v>
      </c>
      <c r="C13" s="89" t="s">
        <v>82</v>
      </c>
      <c r="D13" s="118"/>
      <c r="E13" s="118">
        <v>205</v>
      </c>
      <c r="F13" s="118"/>
      <c r="G13" s="118"/>
      <c r="H13" s="119">
        <f>G13/E13</f>
        <v>0</v>
      </c>
      <c r="J13" s="150"/>
      <c r="K13" s="126"/>
    </row>
    <row r="14" spans="1:13" ht="20.100000000000001" customHeight="1" x14ac:dyDescent="0.25">
      <c r="A14" s="120" t="s">
        <v>186</v>
      </c>
      <c r="B14" s="144"/>
      <c r="C14" s="145"/>
      <c r="D14" s="124"/>
      <c r="E14" s="124">
        <f>SUM(E8:E13)</f>
        <v>1230</v>
      </c>
      <c r="F14" s="124"/>
      <c r="G14" s="124">
        <f>SUM(G8:G13)</f>
        <v>0</v>
      </c>
      <c r="H14" s="146">
        <f>G14/E14</f>
        <v>0</v>
      </c>
      <c r="J14" s="150"/>
      <c r="K14" s="126"/>
    </row>
    <row r="15" spans="1:13" ht="20.100000000000001" customHeight="1" x14ac:dyDescent="0.25">
      <c r="A15" s="61"/>
      <c r="B15" s="98"/>
      <c r="C15" s="82"/>
      <c r="D15" s="116"/>
      <c r="E15" s="116"/>
      <c r="F15" s="116"/>
      <c r="G15" s="116"/>
      <c r="H15" s="117"/>
      <c r="J15" s="150"/>
      <c r="K15" s="126"/>
    </row>
    <row r="16" spans="1:13" ht="20.100000000000001" customHeight="1" x14ac:dyDescent="0.25">
      <c r="A16" s="61" t="s">
        <v>188</v>
      </c>
      <c r="B16" s="98">
        <v>1225</v>
      </c>
      <c r="C16" s="82" t="s">
        <v>82</v>
      </c>
      <c r="D16" s="116"/>
      <c r="E16" s="116">
        <v>175</v>
      </c>
      <c r="F16" s="116"/>
      <c r="G16" s="116"/>
      <c r="H16" s="119">
        <f t="shared" ref="H16:H22" si="0">G16/E16</f>
        <v>0</v>
      </c>
      <c r="J16" s="150"/>
      <c r="K16" s="126"/>
    </row>
    <row r="17" spans="1:11" ht="20.100000000000001" customHeight="1" x14ac:dyDescent="0.25">
      <c r="A17" s="61" t="s">
        <v>190</v>
      </c>
      <c r="B17" s="98">
        <v>1225</v>
      </c>
      <c r="C17" s="82" t="s">
        <v>82</v>
      </c>
      <c r="D17" s="116"/>
      <c r="E17" s="116">
        <v>175</v>
      </c>
      <c r="F17" s="116"/>
      <c r="G17" s="116"/>
      <c r="H17" s="119">
        <f t="shared" si="0"/>
        <v>0</v>
      </c>
      <c r="J17" s="150"/>
      <c r="K17" s="126"/>
    </row>
    <row r="18" spans="1:11" ht="20.100000000000001" customHeight="1" x14ac:dyDescent="0.25">
      <c r="A18" s="61" t="s">
        <v>245</v>
      </c>
      <c r="B18" s="98">
        <v>1225</v>
      </c>
      <c r="C18" s="82" t="s">
        <v>82</v>
      </c>
      <c r="D18" s="116"/>
      <c r="E18" s="116">
        <v>175</v>
      </c>
      <c r="F18" s="116"/>
      <c r="G18" s="116"/>
      <c r="H18" s="119">
        <f t="shared" si="0"/>
        <v>0</v>
      </c>
      <c r="J18" s="150"/>
      <c r="K18" s="126"/>
    </row>
    <row r="19" spans="1:11" ht="20.100000000000001" customHeight="1" x14ac:dyDescent="0.25">
      <c r="A19" s="61" t="s">
        <v>246</v>
      </c>
      <c r="B19" s="98">
        <v>1225</v>
      </c>
      <c r="C19" s="82" t="s">
        <v>82</v>
      </c>
      <c r="D19" s="116"/>
      <c r="E19" s="116">
        <v>175</v>
      </c>
      <c r="F19" s="116"/>
      <c r="G19" s="116"/>
      <c r="H19" s="119">
        <f t="shared" si="0"/>
        <v>0</v>
      </c>
      <c r="J19" s="150"/>
      <c r="K19" s="126"/>
    </row>
    <row r="20" spans="1:11" ht="20.100000000000001" customHeight="1" x14ac:dyDescent="0.25">
      <c r="A20" s="61" t="s">
        <v>247</v>
      </c>
      <c r="B20" s="98">
        <v>1225</v>
      </c>
      <c r="C20" s="82" t="s">
        <v>82</v>
      </c>
      <c r="D20" s="116"/>
      <c r="E20" s="116">
        <v>175</v>
      </c>
      <c r="F20" s="116"/>
      <c r="G20" s="116"/>
      <c r="H20" s="119">
        <f t="shared" si="0"/>
        <v>0</v>
      </c>
      <c r="J20" s="150"/>
      <c r="K20" s="126"/>
    </row>
    <row r="21" spans="1:11" ht="20.100000000000001" customHeight="1" x14ac:dyDescent="0.25">
      <c r="A21" s="61" t="s">
        <v>248</v>
      </c>
      <c r="B21" s="98">
        <v>1225</v>
      </c>
      <c r="C21" s="82" t="s">
        <v>82</v>
      </c>
      <c r="D21" s="116"/>
      <c r="E21" s="116">
        <v>175</v>
      </c>
      <c r="F21" s="116"/>
      <c r="G21" s="116"/>
      <c r="H21" s="119">
        <f t="shared" si="0"/>
        <v>0</v>
      </c>
      <c r="J21" s="150"/>
      <c r="K21" s="126"/>
    </row>
    <row r="22" spans="1:11" ht="20.100000000000001" customHeight="1" x14ac:dyDescent="0.25">
      <c r="A22" s="61" t="s">
        <v>249</v>
      </c>
      <c r="B22" s="98">
        <v>1225</v>
      </c>
      <c r="C22" s="82" t="s">
        <v>82</v>
      </c>
      <c r="D22" s="116"/>
      <c r="E22" s="116">
        <v>175</v>
      </c>
      <c r="F22" s="116"/>
      <c r="G22" s="116"/>
      <c r="H22" s="119">
        <f t="shared" si="0"/>
        <v>0</v>
      </c>
      <c r="J22" s="150"/>
      <c r="K22" s="126"/>
    </row>
    <row r="23" spans="1:11" ht="20.100000000000001" customHeight="1" x14ac:dyDescent="0.25">
      <c r="A23" s="120" t="s">
        <v>244</v>
      </c>
      <c r="B23" s="144"/>
      <c r="C23" s="145"/>
      <c r="D23" s="124"/>
      <c r="E23" s="124">
        <f>SUM(E16:E22)</f>
        <v>1225</v>
      </c>
      <c r="F23" s="124"/>
      <c r="G23" s="124">
        <f>SUM(G16:G22)</f>
        <v>0</v>
      </c>
      <c r="H23" s="146">
        <f>G23/E23</f>
        <v>0</v>
      </c>
      <c r="J23" s="150"/>
      <c r="K23" s="126"/>
    </row>
    <row r="24" spans="1:11" ht="20.100000000000001" customHeight="1" x14ac:dyDescent="0.25">
      <c r="A24" s="61"/>
      <c r="B24" s="98"/>
      <c r="C24" s="82"/>
      <c r="D24" s="116"/>
      <c r="E24" s="116"/>
      <c r="F24" s="116"/>
      <c r="G24" s="116"/>
      <c r="H24" s="117"/>
      <c r="J24" s="150"/>
      <c r="K24" s="126"/>
    </row>
    <row r="25" spans="1:11" ht="20.100000000000001" customHeight="1" x14ac:dyDescent="0.25">
      <c r="A25" s="61" t="s">
        <v>191</v>
      </c>
      <c r="B25" s="105">
        <v>1242</v>
      </c>
      <c r="C25" s="89" t="s">
        <v>82</v>
      </c>
      <c r="D25" s="118"/>
      <c r="E25" s="118">
        <v>210</v>
      </c>
      <c r="F25" s="118"/>
      <c r="G25" s="118"/>
      <c r="H25" s="119">
        <f>G25/E25</f>
        <v>0</v>
      </c>
      <c r="J25" s="150"/>
      <c r="K25" s="160"/>
    </row>
    <row r="26" spans="1:11" ht="20.100000000000001" customHeight="1" x14ac:dyDescent="0.25">
      <c r="A26" s="61" t="s">
        <v>192</v>
      </c>
      <c r="B26" s="105">
        <v>1242</v>
      </c>
      <c r="C26" s="89" t="s">
        <v>82</v>
      </c>
      <c r="D26" s="118"/>
      <c r="E26" s="118">
        <v>210</v>
      </c>
      <c r="F26" s="118"/>
      <c r="G26" s="118"/>
      <c r="H26" s="119">
        <f>G26/E26</f>
        <v>0</v>
      </c>
      <c r="J26" s="150"/>
    </row>
    <row r="27" spans="1:11" ht="20.100000000000001" customHeight="1" x14ac:dyDescent="0.25">
      <c r="A27" s="120" t="s">
        <v>189</v>
      </c>
      <c r="B27" s="144"/>
      <c r="C27" s="145"/>
      <c r="D27" s="124"/>
      <c r="E27" s="124">
        <f>SUM(E25:E26)</f>
        <v>420</v>
      </c>
      <c r="F27" s="124"/>
      <c r="G27" s="124">
        <f>SUM(G25:G26)</f>
        <v>0</v>
      </c>
      <c r="H27" s="146">
        <f>G27/E27</f>
        <v>0</v>
      </c>
      <c r="J27" s="150"/>
    </row>
    <row r="28" spans="1:11" ht="20.100000000000001" customHeight="1" x14ac:dyDescent="0.25">
      <c r="A28" s="61"/>
      <c r="B28" s="98"/>
      <c r="C28" s="82"/>
      <c r="D28" s="116"/>
      <c r="E28" s="116"/>
      <c r="F28" s="116"/>
      <c r="G28" s="116"/>
      <c r="H28" s="117"/>
      <c r="J28" s="150"/>
    </row>
    <row r="29" spans="1:11" ht="20.100000000000001" customHeight="1" x14ac:dyDescent="0.25">
      <c r="A29" s="61" t="s">
        <v>193</v>
      </c>
      <c r="B29" s="105">
        <v>1244</v>
      </c>
      <c r="C29" s="89" t="s">
        <v>82</v>
      </c>
      <c r="D29" s="118"/>
      <c r="E29" s="118">
        <v>210</v>
      </c>
      <c r="F29" s="118"/>
      <c r="G29" s="118"/>
      <c r="H29" s="119">
        <f>G29/E29</f>
        <v>0</v>
      </c>
      <c r="J29" s="150"/>
      <c r="K29" s="160"/>
    </row>
    <row r="30" spans="1:11" ht="20.100000000000001" customHeight="1" x14ac:dyDescent="0.25">
      <c r="A30" s="61" t="s">
        <v>194</v>
      </c>
      <c r="B30" s="105">
        <v>1244</v>
      </c>
      <c r="C30" s="89" t="s">
        <v>82</v>
      </c>
      <c r="D30" s="118"/>
      <c r="E30" s="118">
        <v>210</v>
      </c>
      <c r="F30" s="118"/>
      <c r="G30" s="118"/>
      <c r="H30" s="119">
        <f>G30/E30</f>
        <v>0</v>
      </c>
      <c r="J30" s="150"/>
    </row>
    <row r="31" spans="1:11" ht="20.100000000000001" customHeight="1" x14ac:dyDescent="0.25">
      <c r="A31" s="61" t="s">
        <v>195</v>
      </c>
      <c r="B31" s="105">
        <v>1243</v>
      </c>
      <c r="C31" s="89" t="s">
        <v>82</v>
      </c>
      <c r="D31" s="118"/>
      <c r="E31" s="118">
        <v>210</v>
      </c>
      <c r="F31" s="118"/>
      <c r="G31" s="118"/>
      <c r="H31" s="119">
        <f>G31/E31</f>
        <v>0</v>
      </c>
      <c r="J31" s="150"/>
    </row>
    <row r="32" spans="1:11" s="126" customFormat="1" ht="20.100000000000001" customHeight="1" x14ac:dyDescent="0.25">
      <c r="A32" s="61" t="s">
        <v>196</v>
      </c>
      <c r="B32" s="105">
        <v>1243</v>
      </c>
      <c r="C32" s="89" t="s">
        <v>82</v>
      </c>
      <c r="D32" s="118"/>
      <c r="E32" s="118">
        <v>210</v>
      </c>
      <c r="F32" s="118"/>
      <c r="G32" s="118"/>
      <c r="H32" s="119">
        <f>G32/E32</f>
        <v>0</v>
      </c>
      <c r="J32" s="150"/>
      <c r="K32" s="4"/>
    </row>
    <row r="33" spans="1:11" s="126" customFormat="1" ht="20.100000000000001" customHeight="1" x14ac:dyDescent="0.25">
      <c r="A33" s="120" t="s">
        <v>197</v>
      </c>
      <c r="B33" s="144"/>
      <c r="C33" s="145"/>
      <c r="D33" s="124"/>
      <c r="E33" s="124">
        <f>SUM(E29:E32)</f>
        <v>840</v>
      </c>
      <c r="F33" s="124"/>
      <c r="G33" s="124">
        <f>SUM(G29:G32)</f>
        <v>0</v>
      </c>
      <c r="H33" s="146">
        <f>G33/E33</f>
        <v>0</v>
      </c>
      <c r="J33" s="150"/>
      <c r="K33" s="160"/>
    </row>
    <row r="34" spans="1:11" s="126" customFormat="1" ht="20.100000000000001" customHeight="1" x14ac:dyDescent="0.25">
      <c r="A34" s="61"/>
      <c r="B34" s="98"/>
      <c r="C34" s="82"/>
      <c r="D34" s="116"/>
      <c r="E34" s="116"/>
      <c r="F34" s="116"/>
      <c r="G34" s="116"/>
      <c r="H34" s="117"/>
      <c r="J34" s="150"/>
      <c r="K34" s="150"/>
    </row>
    <row r="35" spans="1:11" s="126" customFormat="1" ht="20.100000000000001" customHeight="1" x14ac:dyDescent="0.25">
      <c r="A35" s="61" t="s">
        <v>199</v>
      </c>
      <c r="B35" s="105">
        <v>1245</v>
      </c>
      <c r="C35" s="89" t="s">
        <v>82</v>
      </c>
      <c r="D35" s="118"/>
      <c r="E35" s="118">
        <v>210</v>
      </c>
      <c r="F35" s="118"/>
      <c r="G35" s="118"/>
      <c r="H35" s="119">
        <f>G35/E35</f>
        <v>0</v>
      </c>
      <c r="J35" s="150"/>
      <c r="K35" s="150"/>
    </row>
    <row r="36" spans="1:11" s="126" customFormat="1" ht="20.100000000000001" customHeight="1" x14ac:dyDescent="0.25">
      <c r="A36" s="61" t="s">
        <v>200</v>
      </c>
      <c r="B36" s="105">
        <v>1245</v>
      </c>
      <c r="C36" s="89" t="s">
        <v>82</v>
      </c>
      <c r="D36" s="118"/>
      <c r="E36" s="118">
        <v>210</v>
      </c>
      <c r="F36" s="118"/>
      <c r="G36" s="118"/>
      <c r="H36" s="119">
        <f>G36/E36</f>
        <v>0</v>
      </c>
      <c r="J36" s="150"/>
      <c r="K36" s="150"/>
    </row>
    <row r="37" spans="1:11" ht="20.100000000000001" customHeight="1" x14ac:dyDescent="0.25">
      <c r="A37" s="120" t="s">
        <v>198</v>
      </c>
      <c r="B37" s="144"/>
      <c r="C37" s="145"/>
      <c r="D37" s="124"/>
      <c r="E37" s="124">
        <f>SUM(E35:E36)</f>
        <v>420</v>
      </c>
      <c r="F37" s="124"/>
      <c r="G37" s="124">
        <f>SUM(G35:G36)</f>
        <v>0</v>
      </c>
      <c r="H37" s="146">
        <f>G37/E37</f>
        <v>0</v>
      </c>
      <c r="J37" s="150"/>
      <c r="K37" s="160"/>
    </row>
    <row r="38" spans="1:11" ht="20.100000000000001" customHeight="1" x14ac:dyDescent="0.25">
      <c r="A38" s="61"/>
      <c r="B38" s="98"/>
      <c r="C38" s="82"/>
      <c r="D38" s="116"/>
      <c r="E38" s="116"/>
      <c r="F38" s="116"/>
      <c r="G38" s="116"/>
      <c r="H38" s="117"/>
    </row>
    <row r="39" spans="1:11" ht="19.5" customHeight="1" thickBot="1" x14ac:dyDescent="0.3">
      <c r="A39" s="147" t="s">
        <v>211</v>
      </c>
      <c r="B39" s="109"/>
      <c r="C39" s="92"/>
      <c r="D39" s="152"/>
      <c r="E39" s="148">
        <f>E14+E23+E27+E33+E37</f>
        <v>4135</v>
      </c>
      <c r="F39" s="152"/>
      <c r="G39" s="148">
        <f>G6+G10+G25+G29+'FP-SGRD (2)'!G6</f>
        <v>0</v>
      </c>
      <c r="H39" s="149">
        <f>G39/E39</f>
        <v>0</v>
      </c>
    </row>
    <row r="40" spans="1:11" x14ac:dyDescent="0.25">
      <c r="A40" s="133"/>
      <c r="B40" s="134"/>
      <c r="C40" s="135"/>
      <c r="D40" s="135"/>
      <c r="E40" s="136"/>
      <c r="F40" s="135"/>
      <c r="G40" s="137"/>
      <c r="H40" s="137"/>
    </row>
    <row r="41" spans="1:11" x14ac:dyDescent="0.25">
      <c r="A41" s="138"/>
      <c r="B41" s="138"/>
      <c r="C41" s="139"/>
      <c r="D41" s="140"/>
      <c r="E41" s="140"/>
      <c r="F41" s="140"/>
      <c r="G41" s="140"/>
      <c r="H41" s="141"/>
    </row>
    <row r="42" spans="1:11" x14ac:dyDescent="0.25">
      <c r="A42" s="138"/>
      <c r="B42" s="138"/>
      <c r="C42" s="139"/>
      <c r="D42" s="140"/>
      <c r="E42" s="140"/>
      <c r="F42" s="140"/>
      <c r="G42" s="140"/>
      <c r="H42" s="141"/>
    </row>
    <row r="43" spans="1:11" x14ac:dyDescent="0.25">
      <c r="A43" s="138"/>
      <c r="B43" s="138"/>
      <c r="C43" s="139"/>
      <c r="D43" s="140"/>
      <c r="E43" s="140"/>
      <c r="F43" s="140"/>
      <c r="G43" s="140"/>
      <c r="H43" s="141"/>
    </row>
    <row r="44" spans="1:11" x14ac:dyDescent="0.25">
      <c r="A44" s="142"/>
      <c r="B44" s="142"/>
      <c r="C44" s="139"/>
      <c r="D44" s="140"/>
      <c r="E44" s="140"/>
      <c r="F44" s="140"/>
      <c r="G44" s="140"/>
      <c r="H44" s="141"/>
    </row>
    <row r="47" spans="1:11" x14ac:dyDescent="0.25">
      <c r="A47" s="143"/>
    </row>
    <row r="48" spans="1:11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4CAA-32CA-4BE1-BAD7-93A5DCD0FF05}">
  <sheetPr>
    <pageSetUpPr fitToPage="1"/>
  </sheetPr>
  <dimension ref="A1:M57"/>
  <sheetViews>
    <sheetView topLeftCell="A12" zoomScale="80" zoomScaleNormal="80" workbookViewId="0">
      <selection activeCell="E38" sqref="E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202</v>
      </c>
      <c r="B8" s="105">
        <v>1248</v>
      </c>
      <c r="C8" s="89" t="s">
        <v>209</v>
      </c>
      <c r="D8" s="118"/>
      <c r="E8" s="118">
        <v>210</v>
      </c>
      <c r="F8" s="118"/>
      <c r="G8" s="118"/>
      <c r="H8" s="119">
        <f>G8/E8</f>
        <v>0</v>
      </c>
    </row>
    <row r="9" spans="1:13" s="126" customFormat="1" ht="20.100000000000001" customHeight="1" x14ac:dyDescent="0.25">
      <c r="A9" s="61" t="s">
        <v>203</v>
      </c>
      <c r="B9" s="105">
        <v>1248</v>
      </c>
      <c r="C9" s="89" t="s">
        <v>209</v>
      </c>
      <c r="D9" s="118"/>
      <c r="E9" s="118">
        <v>210</v>
      </c>
      <c r="F9" s="118"/>
      <c r="G9" s="118"/>
      <c r="H9" s="119">
        <f>G9/E9</f>
        <v>0</v>
      </c>
    </row>
    <row r="10" spans="1:13" ht="20.100000000000001" customHeight="1" x14ac:dyDescent="0.25">
      <c r="A10" s="61" t="s">
        <v>204</v>
      </c>
      <c r="B10" s="105">
        <v>1248</v>
      </c>
      <c r="C10" s="89" t="s">
        <v>208</v>
      </c>
      <c r="D10" s="118"/>
      <c r="E10" s="118">
        <v>210</v>
      </c>
      <c r="F10" s="118"/>
      <c r="G10" s="118"/>
      <c r="H10" s="119">
        <f>G10/E10</f>
        <v>0</v>
      </c>
    </row>
    <row r="11" spans="1:13" ht="20.100000000000001" customHeight="1" x14ac:dyDescent="0.25">
      <c r="A11" s="61" t="s">
        <v>205</v>
      </c>
      <c r="B11" s="105">
        <v>1248</v>
      </c>
      <c r="C11" s="89" t="s">
        <v>208</v>
      </c>
      <c r="D11" s="118"/>
      <c r="E11" s="118">
        <v>210</v>
      </c>
      <c r="F11" s="118"/>
      <c r="G11" s="118"/>
      <c r="H11" s="119">
        <f>G11/E11</f>
        <v>0</v>
      </c>
    </row>
    <row r="12" spans="1:13" ht="20.100000000000001" customHeight="1" x14ac:dyDescent="0.25">
      <c r="A12" s="61" t="s">
        <v>206</v>
      </c>
      <c r="B12" s="105">
        <v>1248</v>
      </c>
      <c r="C12" s="89" t="s">
        <v>208</v>
      </c>
      <c r="D12" s="118"/>
      <c r="E12" s="118">
        <v>210</v>
      </c>
      <c r="F12" s="118"/>
      <c r="G12" s="118"/>
      <c r="H12" s="119">
        <f>G12/E12</f>
        <v>0</v>
      </c>
    </row>
    <row r="13" spans="1:13" ht="20.100000000000001" customHeight="1" x14ac:dyDescent="0.25">
      <c r="A13" s="61" t="s">
        <v>207</v>
      </c>
      <c r="B13" s="105">
        <v>1248</v>
      </c>
      <c r="C13" s="89" t="s">
        <v>208</v>
      </c>
      <c r="D13" s="118"/>
      <c r="E13" s="118">
        <v>210</v>
      </c>
      <c r="F13" s="118"/>
      <c r="G13" s="118"/>
      <c r="H13" s="119">
        <f>G13/E13</f>
        <v>0</v>
      </c>
    </row>
    <row r="14" spans="1:13" ht="20.100000000000001" customHeight="1" x14ac:dyDescent="0.25">
      <c r="A14" s="120" t="s">
        <v>201</v>
      </c>
      <c r="B14" s="144"/>
      <c r="C14" s="145"/>
      <c r="D14" s="124"/>
      <c r="E14" s="124">
        <f>SUM(E8:E13)</f>
        <v>1260</v>
      </c>
      <c r="F14" s="124"/>
      <c r="G14" s="124">
        <f>SUM(G8:G13)</f>
        <v>0</v>
      </c>
      <c r="H14" s="146">
        <f>G14/E14</f>
        <v>0</v>
      </c>
    </row>
    <row r="15" spans="1:13" ht="20.100000000000001" customHeight="1" x14ac:dyDescent="0.25">
      <c r="A15" s="61"/>
      <c r="B15" s="98"/>
      <c r="C15" s="82"/>
      <c r="D15" s="116"/>
      <c r="E15" s="116"/>
      <c r="F15" s="116"/>
      <c r="G15" s="116"/>
      <c r="H15" s="117"/>
    </row>
    <row r="16" spans="1:13" ht="20.100000000000001" customHeight="1" x14ac:dyDescent="0.25">
      <c r="A16" s="61" t="s">
        <v>212</v>
      </c>
      <c r="B16" s="105">
        <v>1253</v>
      </c>
      <c r="C16" s="89" t="s">
        <v>82</v>
      </c>
      <c r="D16" s="118"/>
      <c r="E16" s="118">
        <v>210</v>
      </c>
      <c r="F16" s="118"/>
      <c r="G16" s="118"/>
      <c r="H16" s="119">
        <f>G16/E16</f>
        <v>0</v>
      </c>
      <c r="J16" s="150"/>
    </row>
    <row r="17" spans="1:11" ht="20.100000000000001" customHeight="1" x14ac:dyDescent="0.25">
      <c r="A17" s="61" t="s">
        <v>213</v>
      </c>
      <c r="B17" s="105">
        <v>1253</v>
      </c>
      <c r="C17" s="89" t="s">
        <v>82</v>
      </c>
      <c r="D17" s="118"/>
      <c r="E17" s="118">
        <v>210</v>
      </c>
      <c r="F17" s="118"/>
      <c r="G17" s="118"/>
      <c r="H17" s="119">
        <f>G17/E17</f>
        <v>0</v>
      </c>
      <c r="J17" s="150"/>
    </row>
    <row r="18" spans="1:11" ht="20.100000000000001" customHeight="1" x14ac:dyDescent="0.25">
      <c r="A18" s="61" t="s">
        <v>214</v>
      </c>
      <c r="B18" s="105">
        <v>1253</v>
      </c>
      <c r="C18" s="89" t="s">
        <v>82</v>
      </c>
      <c r="D18" s="118"/>
      <c r="E18" s="118">
        <v>210</v>
      </c>
      <c r="F18" s="118"/>
      <c r="G18" s="118"/>
      <c r="H18" s="119">
        <f>G18/E18</f>
        <v>0</v>
      </c>
      <c r="J18" s="150"/>
    </row>
    <row r="19" spans="1:11" ht="20.100000000000001" customHeight="1" x14ac:dyDescent="0.25">
      <c r="A19" s="61" t="s">
        <v>215</v>
      </c>
      <c r="B19" s="105">
        <v>1253</v>
      </c>
      <c r="C19" s="89" t="s">
        <v>82</v>
      </c>
      <c r="D19" s="118"/>
      <c r="E19" s="118">
        <v>210</v>
      </c>
      <c r="F19" s="118"/>
      <c r="G19" s="118"/>
      <c r="H19" s="119">
        <f>G19/E19</f>
        <v>0</v>
      </c>
      <c r="J19" s="150"/>
    </row>
    <row r="20" spans="1:11" ht="20.100000000000001" customHeight="1" x14ac:dyDescent="0.25">
      <c r="A20" s="120" t="s">
        <v>216</v>
      </c>
      <c r="B20" s="105"/>
      <c r="C20" s="89"/>
      <c r="D20" s="118"/>
      <c r="E20" s="123">
        <f>SUM(E16:E19)</f>
        <v>840</v>
      </c>
      <c r="F20" s="118"/>
      <c r="G20" s="123">
        <f>SUM(G16:G19)</f>
        <v>0</v>
      </c>
      <c r="H20" s="125">
        <f>G20/E20</f>
        <v>0</v>
      </c>
      <c r="J20" s="150"/>
      <c r="K20" s="160"/>
    </row>
    <row r="21" spans="1:11" ht="20.100000000000001" customHeight="1" x14ac:dyDescent="0.25">
      <c r="A21" s="61"/>
      <c r="B21" s="105"/>
      <c r="C21" s="89"/>
      <c r="D21" s="118"/>
      <c r="E21" s="118"/>
      <c r="F21" s="118"/>
      <c r="G21" s="118"/>
      <c r="H21" s="119"/>
      <c r="J21" s="150"/>
      <c r="K21" s="126"/>
    </row>
    <row r="22" spans="1:11" ht="20.100000000000001" customHeight="1" x14ac:dyDescent="0.25">
      <c r="A22" s="61" t="s">
        <v>218</v>
      </c>
      <c r="B22" s="105">
        <v>1253</v>
      </c>
      <c r="C22" s="89" t="s">
        <v>82</v>
      </c>
      <c r="D22" s="118"/>
      <c r="E22" s="118">
        <v>210</v>
      </c>
      <c r="F22" s="118"/>
      <c r="G22" s="118"/>
      <c r="H22" s="119">
        <f>G22/E22</f>
        <v>0</v>
      </c>
      <c r="J22" s="150"/>
      <c r="K22" s="126"/>
    </row>
    <row r="23" spans="1:11" ht="20.100000000000001" customHeight="1" x14ac:dyDescent="0.25">
      <c r="A23" s="61" t="s">
        <v>219</v>
      </c>
      <c r="B23" s="105">
        <v>1253</v>
      </c>
      <c r="C23" s="89" t="s">
        <v>82</v>
      </c>
      <c r="D23" s="118"/>
      <c r="E23" s="118">
        <v>210</v>
      </c>
      <c r="F23" s="118"/>
      <c r="G23" s="118"/>
      <c r="H23" s="119">
        <f>G23/E23</f>
        <v>0</v>
      </c>
      <c r="J23" s="150"/>
      <c r="K23" s="126"/>
    </row>
    <row r="24" spans="1:11" ht="20.100000000000001" customHeight="1" x14ac:dyDescent="0.25">
      <c r="A24" s="61" t="s">
        <v>220</v>
      </c>
      <c r="B24" s="105">
        <v>1253</v>
      </c>
      <c r="C24" s="89" t="s">
        <v>82</v>
      </c>
      <c r="D24" s="118"/>
      <c r="E24" s="118">
        <v>210</v>
      </c>
      <c r="F24" s="118"/>
      <c r="G24" s="118"/>
      <c r="H24" s="119">
        <f>G24/E24</f>
        <v>0</v>
      </c>
      <c r="J24" s="150"/>
      <c r="K24" s="160"/>
    </row>
    <row r="25" spans="1:11" ht="20.100000000000001" customHeight="1" x14ac:dyDescent="0.25">
      <c r="A25" s="61" t="s">
        <v>221</v>
      </c>
      <c r="B25" s="105">
        <v>1253</v>
      </c>
      <c r="C25" s="89" t="s">
        <v>82</v>
      </c>
      <c r="D25" s="118"/>
      <c r="E25" s="118">
        <v>210</v>
      </c>
      <c r="F25" s="118"/>
      <c r="G25" s="118"/>
      <c r="H25" s="119">
        <f>G25/E25</f>
        <v>0</v>
      </c>
      <c r="J25" s="150"/>
    </row>
    <row r="26" spans="1:11" ht="20.100000000000001" customHeight="1" x14ac:dyDescent="0.25">
      <c r="A26" s="61" t="s">
        <v>222</v>
      </c>
      <c r="B26" s="105">
        <v>1253</v>
      </c>
      <c r="C26" s="89" t="s">
        <v>82</v>
      </c>
      <c r="D26" s="118"/>
      <c r="E26" s="118">
        <v>210</v>
      </c>
      <c r="F26" s="118"/>
      <c r="G26" s="118"/>
      <c r="H26" s="119">
        <f>G26/E26</f>
        <v>0</v>
      </c>
      <c r="J26" s="150"/>
    </row>
    <row r="27" spans="1:11" ht="20.100000000000001" customHeight="1" x14ac:dyDescent="0.25">
      <c r="A27" s="61" t="s">
        <v>223</v>
      </c>
      <c r="B27" s="105">
        <v>1253</v>
      </c>
      <c r="C27" s="89" t="s">
        <v>82</v>
      </c>
      <c r="D27" s="118"/>
      <c r="E27" s="118">
        <v>210</v>
      </c>
      <c r="F27" s="118"/>
      <c r="G27" s="118"/>
      <c r="H27" s="119">
        <f>G27/E27</f>
        <v>0</v>
      </c>
      <c r="J27" s="150"/>
    </row>
    <row r="28" spans="1:11" ht="20.100000000000001" customHeight="1" x14ac:dyDescent="0.25">
      <c r="A28" s="120" t="s">
        <v>217</v>
      </c>
      <c r="B28" s="105"/>
      <c r="C28" s="89"/>
      <c r="D28" s="118"/>
      <c r="E28" s="123">
        <f>SUM(E22:E27)</f>
        <v>1260</v>
      </c>
      <c r="F28" s="118"/>
      <c r="G28" s="123">
        <f>SUM(G22:G27)</f>
        <v>0</v>
      </c>
      <c r="H28" s="125">
        <f>G28/E28</f>
        <v>0</v>
      </c>
      <c r="J28" s="150"/>
      <c r="K28" s="160"/>
    </row>
    <row r="29" spans="1:11" ht="20.100000000000001" customHeight="1" x14ac:dyDescent="0.25">
      <c r="A29" s="61"/>
      <c r="B29" s="105"/>
      <c r="C29" s="89"/>
      <c r="D29" s="118"/>
      <c r="E29" s="118"/>
      <c r="F29" s="118"/>
      <c r="G29" s="118"/>
      <c r="H29" s="119"/>
      <c r="J29" s="150"/>
    </row>
    <row r="30" spans="1:11" ht="20.100000000000001" customHeight="1" x14ac:dyDescent="0.25">
      <c r="A30" s="61" t="s">
        <v>231</v>
      </c>
      <c r="B30" s="105">
        <v>1254</v>
      </c>
      <c r="C30" s="89" t="s">
        <v>82</v>
      </c>
      <c r="D30" s="118"/>
      <c r="E30" s="118">
        <v>210</v>
      </c>
      <c r="F30" s="118"/>
      <c r="G30" s="118"/>
      <c r="H30" s="119">
        <f>G30/E30</f>
        <v>0</v>
      </c>
      <c r="J30" s="150"/>
    </row>
    <row r="31" spans="1:11" s="126" customFormat="1" ht="20.100000000000001" customHeight="1" x14ac:dyDescent="0.25">
      <c r="A31" s="61" t="s">
        <v>232</v>
      </c>
      <c r="B31" s="105">
        <v>1254</v>
      </c>
      <c r="C31" s="89" t="s">
        <v>82</v>
      </c>
      <c r="D31" s="118"/>
      <c r="E31" s="118">
        <v>210</v>
      </c>
      <c r="F31" s="118"/>
      <c r="G31" s="118"/>
      <c r="H31" s="119">
        <f>G31/E31</f>
        <v>0</v>
      </c>
      <c r="J31" s="150"/>
      <c r="K31" s="4"/>
    </row>
    <row r="32" spans="1:11" s="126" customFormat="1" ht="20.100000000000001" customHeight="1" x14ac:dyDescent="0.25">
      <c r="A32" s="61" t="s">
        <v>233</v>
      </c>
      <c r="B32" s="105">
        <v>1261</v>
      </c>
      <c r="C32" s="89" t="s">
        <v>82</v>
      </c>
      <c r="D32" s="118"/>
      <c r="E32" s="118">
        <v>210</v>
      </c>
      <c r="F32" s="118"/>
      <c r="G32" s="118"/>
      <c r="H32" s="119">
        <f>G32/E32</f>
        <v>0</v>
      </c>
      <c r="J32" s="150"/>
      <c r="K32" s="160"/>
    </row>
    <row r="33" spans="1:11" s="126" customFormat="1" ht="20.100000000000001" customHeight="1" x14ac:dyDescent="0.25">
      <c r="A33" s="61" t="s">
        <v>234</v>
      </c>
      <c r="B33" s="105">
        <v>1261</v>
      </c>
      <c r="C33" s="89" t="s">
        <v>82</v>
      </c>
      <c r="D33" s="118"/>
      <c r="E33" s="118">
        <v>210</v>
      </c>
      <c r="F33" s="118"/>
      <c r="G33" s="118"/>
      <c r="H33" s="119">
        <f>G33/E33</f>
        <v>0</v>
      </c>
      <c r="J33" s="150"/>
      <c r="K33" s="150"/>
    </row>
    <row r="34" spans="1:11" s="126" customFormat="1" ht="20.100000000000001" customHeight="1" x14ac:dyDescent="0.25">
      <c r="A34" s="61" t="s">
        <v>235</v>
      </c>
      <c r="B34" s="105">
        <v>1262</v>
      </c>
      <c r="C34" s="89" t="s">
        <v>82</v>
      </c>
      <c r="D34" s="118"/>
      <c r="E34" s="118">
        <v>210</v>
      </c>
      <c r="F34" s="118"/>
      <c r="G34" s="118"/>
      <c r="H34" s="119">
        <f>G34/E34</f>
        <v>0</v>
      </c>
      <c r="J34" s="150"/>
      <c r="K34" s="150"/>
    </row>
    <row r="35" spans="1:11" s="126" customFormat="1" ht="20.100000000000001" customHeight="1" x14ac:dyDescent="0.25">
      <c r="A35" s="61" t="s">
        <v>236</v>
      </c>
      <c r="B35" s="105">
        <v>1262</v>
      </c>
      <c r="C35" s="89" t="s">
        <v>82</v>
      </c>
      <c r="D35" s="118"/>
      <c r="E35" s="118">
        <v>210</v>
      </c>
      <c r="F35" s="118"/>
      <c r="G35" s="118"/>
      <c r="H35" s="119">
        <f>G35/E35</f>
        <v>0</v>
      </c>
      <c r="J35" s="150"/>
      <c r="K35" s="150"/>
    </row>
    <row r="36" spans="1:11" ht="20.100000000000001" customHeight="1" x14ac:dyDescent="0.25">
      <c r="A36" s="120" t="s">
        <v>224</v>
      </c>
      <c r="B36" s="105"/>
      <c r="C36" s="89"/>
      <c r="D36" s="118"/>
      <c r="E36" s="123">
        <f>SUM(E30:E35)</f>
        <v>1260</v>
      </c>
      <c r="F36" s="118"/>
      <c r="G36" s="123">
        <f>SUM(G30:G35)</f>
        <v>0</v>
      </c>
      <c r="H36" s="125">
        <f>G36/E36</f>
        <v>0</v>
      </c>
      <c r="J36" s="150"/>
      <c r="K36" s="160"/>
    </row>
    <row r="37" spans="1:11" ht="20.100000000000001" customHeight="1" x14ac:dyDescent="0.25">
      <c r="A37" s="61"/>
      <c r="B37" s="105"/>
      <c r="C37" s="89"/>
      <c r="D37" s="118"/>
      <c r="E37" s="118"/>
      <c r="F37" s="118"/>
      <c r="G37" s="118"/>
      <c r="H37" s="119"/>
    </row>
    <row r="38" spans="1:11" ht="20.100000000000001" customHeight="1" x14ac:dyDescent="0.25">
      <c r="A38" s="120" t="s">
        <v>243</v>
      </c>
      <c r="B38" s="98"/>
      <c r="C38" s="82"/>
      <c r="D38" s="116"/>
      <c r="E38" s="124">
        <f>E14+E20+E28+E36</f>
        <v>4620</v>
      </c>
      <c r="F38" s="116"/>
      <c r="G38" s="124">
        <f>G20+G28+G36+'FP-SGRD (3)'!G10</f>
        <v>0</v>
      </c>
      <c r="H38" s="146">
        <f>G38/E38</f>
        <v>0</v>
      </c>
    </row>
    <row r="39" spans="1:11" ht="19.5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11" x14ac:dyDescent="0.25">
      <c r="A40" s="133"/>
      <c r="B40" s="134"/>
      <c r="C40" s="135"/>
      <c r="D40" s="135"/>
      <c r="E40" s="136"/>
      <c r="F40" s="135"/>
      <c r="G40" s="137"/>
      <c r="H40" s="137"/>
    </row>
    <row r="41" spans="1:11" x14ac:dyDescent="0.25">
      <c r="A41" s="138"/>
      <c r="B41" s="138"/>
      <c r="C41" s="139"/>
      <c r="D41" s="140"/>
      <c r="E41" s="140"/>
      <c r="F41" s="140"/>
      <c r="G41" s="140"/>
      <c r="H41" s="141"/>
    </row>
    <row r="42" spans="1:11" x14ac:dyDescent="0.25">
      <c r="A42" s="138"/>
      <c r="B42" s="138"/>
      <c r="C42" s="139"/>
      <c r="D42" s="140"/>
      <c r="E42" s="140"/>
      <c r="F42" s="140"/>
      <c r="G42" s="140"/>
      <c r="H42" s="141"/>
    </row>
    <row r="43" spans="1:11" x14ac:dyDescent="0.25">
      <c r="A43" s="138"/>
      <c r="B43" s="138"/>
      <c r="C43" s="139"/>
      <c r="D43" s="140"/>
      <c r="E43" s="140"/>
      <c r="F43" s="140"/>
      <c r="G43" s="140"/>
      <c r="H43" s="141"/>
    </row>
    <row r="44" spans="1:11" x14ac:dyDescent="0.25">
      <c r="A44" s="142"/>
      <c r="B44" s="142"/>
      <c r="C44" s="139"/>
      <c r="D44" s="140"/>
      <c r="E44" s="140"/>
      <c r="F44" s="140"/>
      <c r="G44" s="140"/>
      <c r="H44" s="141"/>
    </row>
    <row r="47" spans="1:11" x14ac:dyDescent="0.25">
      <c r="A47" s="143"/>
    </row>
    <row r="48" spans="1:11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B396-A532-4AC7-ADFC-E0D15CC05D90}">
  <sheetPr>
    <pageSetUpPr fitToPage="1"/>
  </sheetPr>
  <dimension ref="A1:M61"/>
  <sheetViews>
    <sheetView topLeftCell="A12" zoomScale="80" zoomScaleNormal="80" workbookViewId="0">
      <selection activeCell="E40" sqref="E4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237</v>
      </c>
      <c r="B8" s="105">
        <v>1266</v>
      </c>
      <c r="C8" s="89" t="s">
        <v>82</v>
      </c>
      <c r="D8" s="118"/>
      <c r="E8" s="118">
        <v>300</v>
      </c>
      <c r="F8" s="118"/>
      <c r="G8" s="118"/>
      <c r="H8" s="119">
        <f>G8/E8</f>
        <v>0</v>
      </c>
    </row>
    <row r="9" spans="1:13" s="126" customFormat="1" ht="20.100000000000001" customHeight="1" x14ac:dyDescent="0.25">
      <c r="A9" s="61" t="s">
        <v>238</v>
      </c>
      <c r="B9" s="105">
        <v>1266</v>
      </c>
      <c r="C9" s="89" t="s">
        <v>82</v>
      </c>
      <c r="D9" s="118"/>
      <c r="E9" s="118">
        <v>300</v>
      </c>
      <c r="F9" s="118"/>
      <c r="G9" s="118"/>
      <c r="H9" s="119">
        <f>G9/E9</f>
        <v>0</v>
      </c>
    </row>
    <row r="10" spans="1:13" ht="20.100000000000001" customHeight="1" x14ac:dyDescent="0.25">
      <c r="A10" s="120" t="s">
        <v>225</v>
      </c>
      <c r="B10" s="105"/>
      <c r="C10" s="89"/>
      <c r="D10" s="118"/>
      <c r="E10" s="123">
        <f>SUM(E8:E9)</f>
        <v>600</v>
      </c>
      <c r="F10" s="118"/>
      <c r="G10" s="123">
        <f>SUM(G8:G9)</f>
        <v>0</v>
      </c>
      <c r="H10" s="125">
        <f>G10/E10</f>
        <v>0</v>
      </c>
    </row>
    <row r="11" spans="1:13" ht="20.100000000000001" customHeight="1" x14ac:dyDescent="0.25">
      <c r="A11" s="61"/>
      <c r="B11" s="105"/>
      <c r="C11" s="89"/>
      <c r="D11" s="118"/>
      <c r="E11" s="118"/>
      <c r="F11" s="118"/>
      <c r="G11" s="118"/>
      <c r="H11" s="119"/>
    </row>
    <row r="12" spans="1:13" ht="20.100000000000001" customHeight="1" x14ac:dyDescent="0.25">
      <c r="A12" s="61" t="s">
        <v>239</v>
      </c>
      <c r="B12" s="105">
        <v>1265</v>
      </c>
      <c r="C12" s="89" t="s">
        <v>82</v>
      </c>
      <c r="D12" s="118"/>
      <c r="E12" s="118">
        <v>300</v>
      </c>
      <c r="F12" s="118"/>
      <c r="G12" s="118"/>
      <c r="H12" s="119">
        <f t="shared" ref="H12:H16" si="0">G12/E12</f>
        <v>0</v>
      </c>
      <c r="J12" s="150"/>
    </row>
    <row r="13" spans="1:13" ht="20.100000000000001" customHeight="1" x14ac:dyDescent="0.25">
      <c r="A13" s="61" t="s">
        <v>240</v>
      </c>
      <c r="B13" s="105">
        <v>1265</v>
      </c>
      <c r="C13" s="89" t="s">
        <v>82</v>
      </c>
      <c r="D13" s="118"/>
      <c r="E13" s="118">
        <v>300</v>
      </c>
      <c r="F13" s="118"/>
      <c r="G13" s="118"/>
      <c r="H13" s="119">
        <f t="shared" si="0"/>
        <v>0</v>
      </c>
      <c r="J13" s="150"/>
    </row>
    <row r="14" spans="1:13" ht="20.100000000000001" customHeight="1" x14ac:dyDescent="0.25">
      <c r="A14" s="61" t="s">
        <v>241</v>
      </c>
      <c r="B14" s="105">
        <v>1264</v>
      </c>
      <c r="C14" s="89" t="s">
        <v>82</v>
      </c>
      <c r="D14" s="118"/>
      <c r="E14" s="118">
        <v>300</v>
      </c>
      <c r="F14" s="118"/>
      <c r="G14" s="118"/>
      <c r="H14" s="119">
        <f t="shared" si="0"/>
        <v>0</v>
      </c>
      <c r="J14" s="150"/>
    </row>
    <row r="15" spans="1:13" ht="20.100000000000001" customHeight="1" x14ac:dyDescent="0.25">
      <c r="A15" s="61" t="s">
        <v>242</v>
      </c>
      <c r="B15" s="105">
        <v>1264</v>
      </c>
      <c r="C15" s="89" t="s">
        <v>82</v>
      </c>
      <c r="D15" s="118"/>
      <c r="E15" s="118">
        <v>300</v>
      </c>
      <c r="F15" s="118"/>
      <c r="G15" s="118"/>
      <c r="H15" s="119">
        <f t="shared" si="0"/>
        <v>0</v>
      </c>
      <c r="J15" s="150"/>
    </row>
    <row r="16" spans="1:13" ht="20.100000000000001" customHeight="1" x14ac:dyDescent="0.25">
      <c r="A16" s="120" t="s">
        <v>226</v>
      </c>
      <c r="B16" s="105"/>
      <c r="C16" s="89"/>
      <c r="D16" s="118"/>
      <c r="E16" s="123">
        <f>SUM(E12:E15)</f>
        <v>1200</v>
      </c>
      <c r="F16" s="118"/>
      <c r="G16" s="123">
        <f>SUM(G12:G15)</f>
        <v>0</v>
      </c>
      <c r="H16" s="125">
        <f t="shared" si="0"/>
        <v>0</v>
      </c>
      <c r="J16" s="150"/>
      <c r="K16" s="160"/>
    </row>
    <row r="17" spans="1:11" ht="20.100000000000001" customHeight="1" x14ac:dyDescent="0.25">
      <c r="A17" s="61"/>
      <c r="B17" s="105"/>
      <c r="C17" s="89"/>
      <c r="D17" s="118"/>
      <c r="E17" s="118"/>
      <c r="F17" s="118"/>
      <c r="G17" s="118"/>
      <c r="H17" s="119"/>
      <c r="J17" s="150"/>
      <c r="K17" s="126"/>
    </row>
    <row r="18" spans="1:11" ht="20.100000000000001" customHeight="1" x14ac:dyDescent="0.25">
      <c r="A18" s="61" t="s">
        <v>250</v>
      </c>
      <c r="B18" s="105">
        <v>1267</v>
      </c>
      <c r="C18" s="89" t="s">
        <v>82</v>
      </c>
      <c r="D18" s="118"/>
      <c r="E18" s="118">
        <v>300</v>
      </c>
      <c r="F18" s="118"/>
      <c r="G18" s="118"/>
      <c r="H18" s="119">
        <f t="shared" ref="H18:H41" si="1">G18/E18</f>
        <v>0</v>
      </c>
      <c r="J18" s="150"/>
      <c r="K18" s="126"/>
    </row>
    <row r="19" spans="1:11" ht="20.100000000000001" customHeight="1" x14ac:dyDescent="0.25">
      <c r="A19" s="61" t="s">
        <v>251</v>
      </c>
      <c r="B19" s="105">
        <v>1267</v>
      </c>
      <c r="C19" s="89" t="s">
        <v>82</v>
      </c>
      <c r="D19" s="118"/>
      <c r="E19" s="118">
        <v>300</v>
      </c>
      <c r="F19" s="118"/>
      <c r="G19" s="118"/>
      <c r="H19" s="119">
        <f t="shared" si="1"/>
        <v>0</v>
      </c>
      <c r="J19" s="150"/>
      <c r="K19" s="126"/>
    </row>
    <row r="20" spans="1:11" ht="20.100000000000001" customHeight="1" x14ac:dyDescent="0.25">
      <c r="A20" s="61" t="s">
        <v>252</v>
      </c>
      <c r="B20" s="105">
        <v>1268</v>
      </c>
      <c r="C20" s="89" t="s">
        <v>82</v>
      </c>
      <c r="D20" s="118"/>
      <c r="E20" s="118">
        <v>300</v>
      </c>
      <c r="F20" s="118"/>
      <c r="G20" s="118"/>
      <c r="H20" s="119">
        <f t="shared" si="1"/>
        <v>0</v>
      </c>
      <c r="J20" s="150"/>
      <c r="K20" s="160"/>
    </row>
    <row r="21" spans="1:11" ht="20.100000000000001" customHeight="1" x14ac:dyDescent="0.25">
      <c r="A21" s="61" t="s">
        <v>253</v>
      </c>
      <c r="B21" s="105">
        <v>1268</v>
      </c>
      <c r="C21" s="89" t="s">
        <v>82</v>
      </c>
      <c r="D21" s="118"/>
      <c r="E21" s="118">
        <v>300</v>
      </c>
      <c r="F21" s="118"/>
      <c r="G21" s="118"/>
      <c r="H21" s="119">
        <f t="shared" si="1"/>
        <v>0</v>
      </c>
      <c r="J21" s="150"/>
    </row>
    <row r="22" spans="1:11" ht="20.100000000000001" customHeight="1" x14ac:dyDescent="0.25">
      <c r="A22" s="61" t="s">
        <v>254</v>
      </c>
      <c r="B22" s="105">
        <v>1269</v>
      </c>
      <c r="C22" s="89" t="s">
        <v>82</v>
      </c>
      <c r="D22" s="118"/>
      <c r="E22" s="118">
        <v>300</v>
      </c>
      <c r="F22" s="118"/>
      <c r="G22" s="118"/>
      <c r="H22" s="119">
        <f t="shared" si="1"/>
        <v>0</v>
      </c>
      <c r="J22" s="150"/>
    </row>
    <row r="23" spans="1:11" ht="20.100000000000001" customHeight="1" x14ac:dyDescent="0.25">
      <c r="A23" s="61" t="s">
        <v>255</v>
      </c>
      <c r="B23" s="105">
        <v>1269</v>
      </c>
      <c r="C23" s="89" t="s">
        <v>82</v>
      </c>
      <c r="D23" s="118"/>
      <c r="E23" s="118">
        <v>300</v>
      </c>
      <c r="F23" s="118"/>
      <c r="G23" s="118"/>
      <c r="H23" s="119">
        <f t="shared" si="1"/>
        <v>0</v>
      </c>
      <c r="J23" s="150"/>
    </row>
    <row r="24" spans="1:11" ht="20.100000000000001" customHeight="1" x14ac:dyDescent="0.25">
      <c r="A24" s="120" t="s">
        <v>227</v>
      </c>
      <c r="B24" s="105"/>
      <c r="C24" s="89"/>
      <c r="D24" s="118"/>
      <c r="E24" s="123">
        <f>SUM(E18:E23)</f>
        <v>1800</v>
      </c>
      <c r="F24" s="118"/>
      <c r="G24" s="123">
        <f>SUM(G18:G23)</f>
        <v>0</v>
      </c>
      <c r="H24" s="125">
        <f t="shared" si="1"/>
        <v>0</v>
      </c>
      <c r="J24" s="150"/>
      <c r="K24" s="160"/>
    </row>
    <row r="25" spans="1:11" ht="20.100000000000001" customHeight="1" x14ac:dyDescent="0.25">
      <c r="A25" s="61"/>
      <c r="B25" s="105"/>
      <c r="C25" s="89"/>
      <c r="D25" s="118"/>
      <c r="E25" s="118"/>
      <c r="F25" s="118"/>
      <c r="G25" s="118"/>
      <c r="H25" s="119"/>
      <c r="J25" s="150"/>
    </row>
    <row r="26" spans="1:11" ht="20.100000000000001" customHeight="1" x14ac:dyDescent="0.25">
      <c r="A26" s="61" t="s">
        <v>256</v>
      </c>
      <c r="B26" s="105">
        <v>1270</v>
      </c>
      <c r="C26" s="89" t="s">
        <v>82</v>
      </c>
      <c r="D26" s="118"/>
      <c r="E26" s="118">
        <v>265</v>
      </c>
      <c r="F26" s="118"/>
      <c r="G26" s="118"/>
      <c r="H26" s="119">
        <f t="shared" si="1"/>
        <v>0</v>
      </c>
      <c r="J26" s="150"/>
    </row>
    <row r="27" spans="1:11" s="126" customFormat="1" ht="20.100000000000001" customHeight="1" x14ac:dyDescent="0.25">
      <c r="A27" s="61" t="s">
        <v>257</v>
      </c>
      <c r="B27" s="105">
        <v>1270</v>
      </c>
      <c r="C27" s="89" t="s">
        <v>82</v>
      </c>
      <c r="D27" s="118"/>
      <c r="E27" s="118">
        <v>265</v>
      </c>
      <c r="F27" s="118"/>
      <c r="G27" s="118"/>
      <c r="H27" s="119">
        <f t="shared" si="1"/>
        <v>0</v>
      </c>
      <c r="J27" s="150"/>
      <c r="K27" s="4"/>
    </row>
    <row r="28" spans="1:11" s="126" customFormat="1" ht="20.100000000000001" customHeight="1" x14ac:dyDescent="0.25">
      <c r="A28" s="61" t="s">
        <v>258</v>
      </c>
      <c r="B28" s="105">
        <v>1270</v>
      </c>
      <c r="C28" s="89" t="s">
        <v>82</v>
      </c>
      <c r="D28" s="118"/>
      <c r="E28" s="118">
        <v>245</v>
      </c>
      <c r="F28" s="118"/>
      <c r="G28" s="118"/>
      <c r="H28" s="119">
        <f t="shared" si="1"/>
        <v>0</v>
      </c>
      <c r="J28" s="150"/>
      <c r="K28" s="160"/>
    </row>
    <row r="29" spans="1:11" s="126" customFormat="1" ht="20.100000000000001" customHeight="1" x14ac:dyDescent="0.25">
      <c r="A29" s="61" t="s">
        <v>259</v>
      </c>
      <c r="B29" s="105">
        <v>1270</v>
      </c>
      <c r="C29" s="89" t="s">
        <v>82</v>
      </c>
      <c r="D29" s="118"/>
      <c r="E29" s="118">
        <v>245</v>
      </c>
      <c r="F29" s="118"/>
      <c r="G29" s="118"/>
      <c r="H29" s="119">
        <f t="shared" si="1"/>
        <v>0</v>
      </c>
      <c r="J29" s="150"/>
      <c r="K29" s="150"/>
    </row>
    <row r="30" spans="1:11" s="126" customFormat="1" ht="20.100000000000001" customHeight="1" x14ac:dyDescent="0.25">
      <c r="A30" s="120" t="s">
        <v>228</v>
      </c>
      <c r="B30" s="105"/>
      <c r="C30" s="89"/>
      <c r="D30" s="118"/>
      <c r="E30" s="123">
        <f>SUM(E26:E29)</f>
        <v>1020</v>
      </c>
      <c r="F30" s="118"/>
      <c r="G30" s="123">
        <f>SUM(G26:G29)</f>
        <v>0</v>
      </c>
      <c r="H30" s="125">
        <f t="shared" si="1"/>
        <v>0</v>
      </c>
      <c r="J30" s="150"/>
      <c r="K30" s="150"/>
    </row>
    <row r="31" spans="1:11" s="126" customFormat="1" ht="20.100000000000001" customHeight="1" x14ac:dyDescent="0.25">
      <c r="A31" s="61"/>
      <c r="B31" s="105"/>
      <c r="C31" s="89"/>
      <c r="D31" s="118"/>
      <c r="E31" s="118"/>
      <c r="F31" s="118"/>
      <c r="G31" s="118"/>
      <c r="H31" s="119"/>
      <c r="J31" s="150"/>
      <c r="K31" s="150"/>
    </row>
    <row r="32" spans="1:11" ht="20.100000000000001" customHeight="1" x14ac:dyDescent="0.25">
      <c r="A32" s="61" t="s">
        <v>268</v>
      </c>
      <c r="B32" s="105">
        <v>1273</v>
      </c>
      <c r="C32" s="89" t="s">
        <v>82</v>
      </c>
      <c r="D32" s="118"/>
      <c r="E32" s="118">
        <v>265</v>
      </c>
      <c r="F32" s="118"/>
      <c r="G32" s="118"/>
      <c r="H32" s="119">
        <f t="shared" si="1"/>
        <v>0</v>
      </c>
      <c r="J32" s="150"/>
      <c r="K32" s="160"/>
    </row>
    <row r="33" spans="1:8" ht="20.100000000000001" customHeight="1" x14ac:dyDescent="0.25">
      <c r="A33" s="61" t="s">
        <v>269</v>
      </c>
      <c r="B33" s="105">
        <v>1273</v>
      </c>
      <c r="C33" s="89" t="s">
        <v>82</v>
      </c>
      <c r="D33" s="118"/>
      <c r="E33" s="118">
        <v>265</v>
      </c>
      <c r="F33" s="118"/>
      <c r="G33" s="118"/>
      <c r="H33" s="119">
        <f t="shared" si="1"/>
        <v>0</v>
      </c>
    </row>
    <row r="34" spans="1:8" ht="20.100000000000001" customHeight="1" x14ac:dyDescent="0.25">
      <c r="A34" s="61" t="s">
        <v>270</v>
      </c>
      <c r="B34" s="105">
        <v>1272</v>
      </c>
      <c r="C34" s="89" t="s">
        <v>82</v>
      </c>
      <c r="D34" s="118"/>
      <c r="E34" s="118">
        <v>265</v>
      </c>
      <c r="F34" s="118"/>
      <c r="G34" s="118"/>
      <c r="H34" s="119">
        <f t="shared" si="1"/>
        <v>0</v>
      </c>
    </row>
    <row r="35" spans="1:8" s="126" customFormat="1" ht="20.100000000000001" customHeight="1" x14ac:dyDescent="0.25">
      <c r="A35" s="61" t="s">
        <v>271</v>
      </c>
      <c r="B35" s="105">
        <v>1272</v>
      </c>
      <c r="C35" s="89" t="s">
        <v>82</v>
      </c>
      <c r="D35" s="118"/>
      <c r="E35" s="118">
        <v>265</v>
      </c>
      <c r="F35" s="118"/>
      <c r="G35" s="118"/>
      <c r="H35" s="119">
        <f t="shared" si="1"/>
        <v>0</v>
      </c>
    </row>
    <row r="36" spans="1:8" ht="20.100000000000001" customHeight="1" x14ac:dyDescent="0.25">
      <c r="A36" s="61" t="s">
        <v>272</v>
      </c>
      <c r="B36" s="105">
        <v>1271</v>
      </c>
      <c r="C36" s="89" t="s">
        <v>82</v>
      </c>
      <c r="D36" s="118"/>
      <c r="E36" s="118">
        <v>265</v>
      </c>
      <c r="F36" s="118"/>
      <c r="G36" s="118"/>
      <c r="H36" s="119">
        <f t="shared" si="1"/>
        <v>0</v>
      </c>
    </row>
    <row r="37" spans="1:8" ht="20.100000000000001" customHeight="1" x14ac:dyDescent="0.25">
      <c r="A37" s="61" t="s">
        <v>273</v>
      </c>
      <c r="B37" s="105">
        <v>1271</v>
      </c>
      <c r="C37" s="89" t="s">
        <v>82</v>
      </c>
      <c r="D37" s="118"/>
      <c r="E37" s="118">
        <v>265</v>
      </c>
      <c r="F37" s="118"/>
      <c r="G37" s="118"/>
      <c r="H37" s="119">
        <f t="shared" si="1"/>
        <v>0</v>
      </c>
    </row>
    <row r="38" spans="1:8" ht="20.100000000000001" customHeight="1" x14ac:dyDescent="0.25">
      <c r="A38" s="120" t="s">
        <v>229</v>
      </c>
      <c r="B38" s="105"/>
      <c r="C38" s="89"/>
      <c r="D38" s="118"/>
      <c r="E38" s="123">
        <f>SUM(E32:E37)</f>
        <v>1590</v>
      </c>
      <c r="F38" s="118"/>
      <c r="G38" s="123">
        <f>SUM(G32:G37)</f>
        <v>0</v>
      </c>
      <c r="H38" s="125">
        <f t="shared" ref="H38" si="2">G38/E38</f>
        <v>0</v>
      </c>
    </row>
    <row r="39" spans="1:8" ht="20.100000000000001" customHeight="1" x14ac:dyDescent="0.25">
      <c r="A39" s="61"/>
      <c r="B39" s="105"/>
      <c r="C39" s="89"/>
      <c r="D39" s="118"/>
      <c r="E39" s="118"/>
      <c r="F39" s="118"/>
      <c r="G39" s="118"/>
      <c r="H39" s="119"/>
    </row>
    <row r="40" spans="1:8" ht="20.100000000000001" customHeight="1" x14ac:dyDescent="0.25">
      <c r="A40" s="120" t="s">
        <v>274</v>
      </c>
      <c r="B40" s="98"/>
      <c r="C40" s="82"/>
      <c r="D40" s="116"/>
      <c r="E40" s="124">
        <f>E10+E16+E24+E30+E38</f>
        <v>6210</v>
      </c>
      <c r="F40" s="116"/>
      <c r="G40" s="124">
        <f>G10+G16+G24+G30+G38</f>
        <v>0</v>
      </c>
      <c r="H40" s="146">
        <f>G40/E40</f>
        <v>0</v>
      </c>
    </row>
    <row r="41" spans="1:8" ht="20.100000000000001" customHeight="1" x14ac:dyDescent="0.25">
      <c r="A41" s="61"/>
      <c r="B41" s="105"/>
      <c r="C41" s="89"/>
      <c r="D41" s="118"/>
      <c r="E41" s="118"/>
      <c r="F41" s="118"/>
      <c r="G41" s="118"/>
      <c r="H41" s="119"/>
    </row>
    <row r="42" spans="1:8" ht="20.100000000000001" customHeight="1" x14ac:dyDescent="0.25">
      <c r="A42" s="61"/>
      <c r="B42" s="98"/>
      <c r="C42" s="82"/>
      <c r="D42" s="116"/>
      <c r="E42" s="116"/>
      <c r="F42" s="116"/>
      <c r="G42" s="116"/>
      <c r="H42" s="117"/>
    </row>
    <row r="43" spans="1:8" ht="19.5" customHeight="1" thickBot="1" x14ac:dyDescent="0.3">
      <c r="A43" s="151"/>
      <c r="B43" s="109"/>
      <c r="C43" s="92"/>
      <c r="D43" s="152"/>
      <c r="E43" s="152"/>
      <c r="F43" s="152"/>
      <c r="G43" s="152"/>
      <c r="H43" s="153"/>
    </row>
    <row r="44" spans="1:8" x14ac:dyDescent="0.25">
      <c r="A44" s="133"/>
      <c r="B44" s="134"/>
      <c r="C44" s="135"/>
      <c r="D44" s="135"/>
      <c r="E44" s="136"/>
      <c r="F44" s="135"/>
      <c r="G44" s="137"/>
      <c r="H44" s="137"/>
    </row>
    <row r="45" spans="1:8" x14ac:dyDescent="0.25">
      <c r="A45" s="138"/>
      <c r="B45" s="138"/>
      <c r="C45" s="139"/>
      <c r="D45" s="140"/>
      <c r="E45" s="140"/>
      <c r="F45" s="140"/>
      <c r="G45" s="140"/>
      <c r="H45" s="141"/>
    </row>
    <row r="46" spans="1:8" x14ac:dyDescent="0.25">
      <c r="A46" s="138"/>
      <c r="B46" s="138"/>
      <c r="C46" s="139"/>
      <c r="D46" s="140"/>
      <c r="E46" s="140"/>
      <c r="F46" s="140"/>
      <c r="G46" s="140"/>
      <c r="H46" s="141"/>
    </row>
    <row r="47" spans="1:8" x14ac:dyDescent="0.25">
      <c r="A47" s="138"/>
      <c r="B47" s="138"/>
      <c r="C47" s="139"/>
      <c r="D47" s="140"/>
      <c r="E47" s="140"/>
      <c r="F47" s="140"/>
      <c r="G47" s="140"/>
      <c r="H47" s="141"/>
    </row>
    <row r="48" spans="1:8" x14ac:dyDescent="0.25">
      <c r="A48" s="142"/>
      <c r="B48" s="142"/>
      <c r="C48" s="139"/>
      <c r="D48" s="140"/>
      <c r="E48" s="140"/>
      <c r="F48" s="140"/>
      <c r="G48" s="140"/>
      <c r="H48" s="141"/>
    </row>
    <row r="51" spans="1:8" x14ac:dyDescent="0.25">
      <c r="A51" s="143"/>
    </row>
    <row r="52" spans="1:8" x14ac:dyDescent="0.25">
      <c r="A52" s="133"/>
      <c r="B52" s="134"/>
      <c r="C52" s="135"/>
      <c r="D52" s="135"/>
      <c r="E52" s="136"/>
      <c r="F52" s="135"/>
      <c r="G52" s="137"/>
      <c r="H52" s="137"/>
    </row>
    <row r="53" spans="1:8" x14ac:dyDescent="0.25">
      <c r="A53" s="138"/>
      <c r="B53" s="138"/>
      <c r="C53" s="139"/>
      <c r="D53" s="140"/>
      <c r="E53" s="140"/>
      <c r="F53" s="140"/>
      <c r="G53" s="140"/>
      <c r="H53" s="141"/>
    </row>
    <row r="54" spans="1:8" x14ac:dyDescent="0.25">
      <c r="A54" s="142"/>
      <c r="B54" s="142"/>
      <c r="C54" s="139"/>
      <c r="D54" s="140"/>
      <c r="E54" s="140"/>
      <c r="F54" s="140"/>
      <c r="G54" s="140"/>
      <c r="H54" s="141"/>
    </row>
    <row r="55" spans="1:8" x14ac:dyDescent="0.25">
      <c r="A55" s="138"/>
      <c r="B55" s="138"/>
      <c r="C55" s="139"/>
      <c r="D55" s="140"/>
      <c r="E55" s="140"/>
      <c r="F55" s="140"/>
      <c r="G55" s="140"/>
      <c r="H55" s="141"/>
    </row>
    <row r="56" spans="1:8" x14ac:dyDescent="0.25">
      <c r="A56" s="138"/>
      <c r="B56" s="138"/>
      <c r="C56" s="139"/>
      <c r="D56" s="140"/>
      <c r="E56" s="140"/>
      <c r="F56" s="140"/>
      <c r="G56" s="140"/>
      <c r="H56" s="141"/>
    </row>
    <row r="57" spans="1:8" x14ac:dyDescent="0.25">
      <c r="A57" s="142"/>
      <c r="B57" s="142"/>
      <c r="C57" s="139"/>
      <c r="D57" s="140"/>
      <c r="E57" s="140"/>
      <c r="F57" s="140"/>
      <c r="G57" s="140"/>
      <c r="H57" s="141"/>
    </row>
    <row r="58" spans="1:8" x14ac:dyDescent="0.25">
      <c r="A58" s="138"/>
      <c r="B58" s="138"/>
      <c r="C58" s="139"/>
      <c r="D58" s="140"/>
      <c r="E58" s="140"/>
      <c r="F58" s="140"/>
      <c r="G58" s="140"/>
      <c r="H58" s="141"/>
    </row>
    <row r="60" spans="1:8" x14ac:dyDescent="0.25">
      <c r="A60" s="95"/>
    </row>
    <row r="61" spans="1:8" x14ac:dyDescent="0.25">
      <c r="A61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7713-39A3-4661-AD34-9C0C804F2B1D}">
  <sheetPr>
    <pageSetUpPr fitToPage="1"/>
  </sheetPr>
  <dimension ref="A1:M57"/>
  <sheetViews>
    <sheetView topLeftCell="A8" zoomScale="80" zoomScaleNormal="80" workbookViewId="0">
      <selection activeCell="E36" sqref="E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275</v>
      </c>
      <c r="B8" s="105">
        <v>1277</v>
      </c>
      <c r="C8" s="89" t="s">
        <v>82</v>
      </c>
      <c r="D8" s="118"/>
      <c r="E8" s="118">
        <v>265</v>
      </c>
      <c r="F8" s="118"/>
      <c r="G8" s="118"/>
      <c r="H8" s="119">
        <f>G8/E8</f>
        <v>0</v>
      </c>
      <c r="J8" s="150"/>
    </row>
    <row r="9" spans="1:13" ht="20.100000000000001" customHeight="1" x14ac:dyDescent="0.25">
      <c r="A9" s="61" t="s">
        <v>276</v>
      </c>
      <c r="B9" s="105">
        <v>1277</v>
      </c>
      <c r="C9" s="89" t="s">
        <v>82</v>
      </c>
      <c r="D9" s="118"/>
      <c r="E9" s="118">
        <v>265</v>
      </c>
      <c r="F9" s="118"/>
      <c r="G9" s="118"/>
      <c r="H9" s="119">
        <f t="shared" ref="H9:H37" si="0">G9/E9</f>
        <v>0</v>
      </c>
      <c r="J9" s="150"/>
    </row>
    <row r="10" spans="1:13" ht="20.100000000000001" customHeight="1" x14ac:dyDescent="0.25">
      <c r="A10" s="61" t="s">
        <v>277</v>
      </c>
      <c r="B10" s="105">
        <v>1276</v>
      </c>
      <c r="C10" s="89" t="s">
        <v>82</v>
      </c>
      <c r="D10" s="118"/>
      <c r="E10" s="118">
        <v>265</v>
      </c>
      <c r="F10" s="118"/>
      <c r="G10" s="118"/>
      <c r="H10" s="119">
        <f t="shared" si="0"/>
        <v>0</v>
      </c>
      <c r="J10" s="150"/>
    </row>
    <row r="11" spans="1:13" ht="20.100000000000001" customHeight="1" x14ac:dyDescent="0.25">
      <c r="A11" s="61" t="s">
        <v>278</v>
      </c>
      <c r="B11" s="105">
        <v>1276</v>
      </c>
      <c r="C11" s="89" t="s">
        <v>82</v>
      </c>
      <c r="D11" s="118"/>
      <c r="E11" s="118">
        <v>265</v>
      </c>
      <c r="F11" s="118"/>
      <c r="G11" s="118"/>
      <c r="H11" s="119">
        <f t="shared" si="0"/>
        <v>0</v>
      </c>
      <c r="J11" s="150"/>
    </row>
    <row r="12" spans="1:13" ht="20.100000000000001" customHeight="1" x14ac:dyDescent="0.25">
      <c r="A12" s="61" t="s">
        <v>279</v>
      </c>
      <c r="B12" s="105">
        <v>1275</v>
      </c>
      <c r="C12" s="89" t="s">
        <v>82</v>
      </c>
      <c r="D12" s="118"/>
      <c r="E12" s="118">
        <v>265</v>
      </c>
      <c r="F12" s="118"/>
      <c r="G12" s="118"/>
      <c r="H12" s="119">
        <f t="shared" si="0"/>
        <v>0</v>
      </c>
      <c r="J12" s="150"/>
      <c r="K12" s="160"/>
    </row>
    <row r="13" spans="1:13" ht="20.100000000000001" customHeight="1" x14ac:dyDescent="0.25">
      <c r="A13" s="61" t="s">
        <v>280</v>
      </c>
      <c r="B13" s="105">
        <v>1275</v>
      </c>
      <c r="C13" s="89" t="s">
        <v>82</v>
      </c>
      <c r="D13" s="118"/>
      <c r="E13" s="118">
        <v>265</v>
      </c>
      <c r="F13" s="118"/>
      <c r="G13" s="118"/>
      <c r="H13" s="119">
        <f t="shared" si="0"/>
        <v>0</v>
      </c>
      <c r="J13" s="150"/>
      <c r="K13" s="126"/>
    </row>
    <row r="14" spans="1:13" ht="20.100000000000001" customHeight="1" x14ac:dyDescent="0.25">
      <c r="A14" s="61" t="s">
        <v>281</v>
      </c>
      <c r="B14" s="105">
        <v>1274</v>
      </c>
      <c r="C14" s="89" t="s">
        <v>82</v>
      </c>
      <c r="D14" s="118"/>
      <c r="E14" s="118">
        <v>265</v>
      </c>
      <c r="F14" s="118"/>
      <c r="G14" s="118"/>
      <c r="H14" s="119">
        <f t="shared" si="0"/>
        <v>0</v>
      </c>
      <c r="J14" s="150"/>
      <c r="K14" s="126"/>
    </row>
    <row r="15" spans="1:13" ht="20.100000000000001" customHeight="1" x14ac:dyDescent="0.25">
      <c r="A15" s="61" t="s">
        <v>282</v>
      </c>
      <c r="B15" s="105">
        <v>1274</v>
      </c>
      <c r="C15" s="89" t="s">
        <v>82</v>
      </c>
      <c r="D15" s="118"/>
      <c r="E15" s="118">
        <v>265</v>
      </c>
      <c r="F15" s="118"/>
      <c r="G15" s="118"/>
      <c r="H15" s="119">
        <f t="shared" si="0"/>
        <v>0</v>
      </c>
      <c r="J15" s="150"/>
      <c r="K15" s="126"/>
    </row>
    <row r="16" spans="1:13" ht="20.100000000000001" customHeight="1" x14ac:dyDescent="0.25">
      <c r="A16" s="120" t="s">
        <v>230</v>
      </c>
      <c r="B16" s="144"/>
      <c r="C16" s="145"/>
      <c r="D16" s="124"/>
      <c r="E16" s="124">
        <f>SUM(E8:E15)</f>
        <v>2120</v>
      </c>
      <c r="F16" s="124"/>
      <c r="G16" s="124">
        <f>SUM(G8:G15)</f>
        <v>0</v>
      </c>
      <c r="H16" s="146">
        <f>G16/E16</f>
        <v>0</v>
      </c>
      <c r="J16" s="150"/>
      <c r="K16" s="160"/>
    </row>
    <row r="17" spans="1:11" ht="20.100000000000001" customHeight="1" x14ac:dyDescent="0.25">
      <c r="A17" s="61"/>
      <c r="B17" s="105"/>
      <c r="C17" s="89"/>
      <c r="D17" s="118"/>
      <c r="E17" s="118"/>
      <c r="F17" s="118"/>
      <c r="G17" s="118"/>
      <c r="H17" s="119"/>
      <c r="J17" s="150"/>
    </row>
    <row r="18" spans="1:11" ht="20.100000000000001" customHeight="1" x14ac:dyDescent="0.25">
      <c r="A18" s="61" t="s">
        <v>283</v>
      </c>
      <c r="B18" s="105">
        <v>1278</v>
      </c>
      <c r="C18" s="89" t="s">
        <v>82</v>
      </c>
      <c r="D18" s="118"/>
      <c r="E18" s="118">
        <v>265</v>
      </c>
      <c r="F18" s="118"/>
      <c r="G18" s="118"/>
      <c r="H18" s="119">
        <f t="shared" si="0"/>
        <v>0</v>
      </c>
      <c r="J18" s="150"/>
    </row>
    <row r="19" spans="1:11" ht="20.100000000000001" customHeight="1" x14ac:dyDescent="0.25">
      <c r="A19" s="61" t="s">
        <v>284</v>
      </c>
      <c r="B19" s="105">
        <v>1278</v>
      </c>
      <c r="C19" s="89" t="s">
        <v>82</v>
      </c>
      <c r="D19" s="118"/>
      <c r="E19" s="118">
        <v>265</v>
      </c>
      <c r="F19" s="118"/>
      <c r="G19" s="118"/>
      <c r="H19" s="119">
        <f t="shared" si="0"/>
        <v>0</v>
      </c>
      <c r="J19" s="150"/>
    </row>
    <row r="20" spans="1:11" ht="20.100000000000001" customHeight="1" x14ac:dyDescent="0.25">
      <c r="A20" s="61" t="s">
        <v>285</v>
      </c>
      <c r="B20" s="105">
        <v>1279</v>
      </c>
      <c r="C20" s="89" t="s">
        <v>82</v>
      </c>
      <c r="D20" s="118"/>
      <c r="E20" s="118">
        <v>265</v>
      </c>
      <c r="F20" s="118"/>
      <c r="G20" s="118"/>
      <c r="H20" s="119">
        <f t="shared" si="0"/>
        <v>0</v>
      </c>
      <c r="J20" s="150"/>
      <c r="K20" s="160"/>
    </row>
    <row r="21" spans="1:11" ht="20.100000000000001" customHeight="1" x14ac:dyDescent="0.25">
      <c r="A21" s="61" t="s">
        <v>286</v>
      </c>
      <c r="B21" s="105">
        <v>1279</v>
      </c>
      <c r="C21" s="89" t="s">
        <v>82</v>
      </c>
      <c r="D21" s="118"/>
      <c r="E21" s="118">
        <v>265</v>
      </c>
      <c r="F21" s="118"/>
      <c r="G21" s="118"/>
      <c r="H21" s="119">
        <f t="shared" si="0"/>
        <v>0</v>
      </c>
      <c r="J21" s="150"/>
    </row>
    <row r="22" spans="1:11" ht="20.100000000000001" customHeight="1" x14ac:dyDescent="0.25">
      <c r="A22" s="61" t="s">
        <v>287</v>
      </c>
      <c r="B22" s="105">
        <v>1280</v>
      </c>
      <c r="C22" s="89" t="s">
        <v>82</v>
      </c>
      <c r="D22" s="118"/>
      <c r="E22" s="118">
        <v>265</v>
      </c>
      <c r="F22" s="118"/>
      <c r="G22" s="118"/>
      <c r="H22" s="119">
        <f t="shared" si="0"/>
        <v>0</v>
      </c>
      <c r="J22" s="150"/>
    </row>
    <row r="23" spans="1:11" s="126" customFormat="1" ht="20.100000000000001" customHeight="1" x14ac:dyDescent="0.25">
      <c r="A23" s="61" t="s">
        <v>288</v>
      </c>
      <c r="B23" s="105">
        <v>1280</v>
      </c>
      <c r="C23" s="89" t="s">
        <v>82</v>
      </c>
      <c r="D23" s="118"/>
      <c r="E23" s="118">
        <v>265</v>
      </c>
      <c r="F23" s="118"/>
      <c r="G23" s="118"/>
      <c r="H23" s="119">
        <f t="shared" si="0"/>
        <v>0</v>
      </c>
      <c r="J23" s="150"/>
      <c r="K23" s="4"/>
    </row>
    <row r="24" spans="1:11" s="126" customFormat="1" ht="20.100000000000001" customHeight="1" x14ac:dyDescent="0.25">
      <c r="A24" s="120" t="s">
        <v>260</v>
      </c>
      <c r="B24" s="144"/>
      <c r="C24" s="145"/>
      <c r="D24" s="124"/>
      <c r="E24" s="124">
        <f>SUM(E18:E23)</f>
        <v>1590</v>
      </c>
      <c r="F24" s="124"/>
      <c r="G24" s="124">
        <f>SUM(G18:G23)</f>
        <v>0</v>
      </c>
      <c r="H24" s="146">
        <f>G24/E24</f>
        <v>0</v>
      </c>
      <c r="J24" s="150"/>
      <c r="K24" s="160"/>
    </row>
    <row r="25" spans="1:11" s="126" customFormat="1" ht="20.100000000000001" customHeight="1" x14ac:dyDescent="0.25">
      <c r="A25" s="61"/>
      <c r="B25" s="105"/>
      <c r="C25" s="89"/>
      <c r="D25" s="118"/>
      <c r="E25" s="118"/>
      <c r="F25" s="118"/>
      <c r="G25" s="118"/>
      <c r="H25" s="119"/>
      <c r="J25" s="150"/>
      <c r="K25" s="150"/>
    </row>
    <row r="26" spans="1:11" s="126" customFormat="1" ht="20.100000000000001" customHeight="1" x14ac:dyDescent="0.25">
      <c r="A26" s="61" t="s">
        <v>289</v>
      </c>
      <c r="B26" s="105">
        <v>1207</v>
      </c>
      <c r="C26" s="89" t="s">
        <v>82</v>
      </c>
      <c r="D26" s="118"/>
      <c r="E26" s="118">
        <v>265</v>
      </c>
      <c r="F26" s="118"/>
      <c r="G26" s="118"/>
      <c r="H26" s="119">
        <f t="shared" si="0"/>
        <v>0</v>
      </c>
      <c r="J26" s="150"/>
      <c r="K26" s="150"/>
    </row>
    <row r="27" spans="1:11" s="126" customFormat="1" ht="20.100000000000001" customHeight="1" x14ac:dyDescent="0.25">
      <c r="A27" s="61" t="s">
        <v>290</v>
      </c>
      <c r="B27" s="105">
        <v>1207</v>
      </c>
      <c r="C27" s="89" t="s">
        <v>82</v>
      </c>
      <c r="D27" s="118"/>
      <c r="E27" s="118">
        <v>265</v>
      </c>
      <c r="F27" s="118"/>
      <c r="G27" s="118"/>
      <c r="H27" s="119">
        <f t="shared" si="0"/>
        <v>0</v>
      </c>
      <c r="J27" s="150"/>
      <c r="K27" s="150"/>
    </row>
    <row r="28" spans="1:11" ht="20.100000000000001" customHeight="1" x14ac:dyDescent="0.25">
      <c r="A28" s="61" t="s">
        <v>291</v>
      </c>
      <c r="B28" s="105">
        <v>1208</v>
      </c>
      <c r="C28" s="89" t="s">
        <v>82</v>
      </c>
      <c r="D28" s="118"/>
      <c r="E28" s="118">
        <v>265</v>
      </c>
      <c r="F28" s="118"/>
      <c r="G28" s="118"/>
      <c r="H28" s="119">
        <f t="shared" si="0"/>
        <v>0</v>
      </c>
      <c r="J28" s="150"/>
      <c r="K28" s="160"/>
    </row>
    <row r="29" spans="1:11" ht="20.100000000000001" customHeight="1" x14ac:dyDescent="0.25">
      <c r="A29" s="61" t="s">
        <v>292</v>
      </c>
      <c r="B29" s="105">
        <v>1208</v>
      </c>
      <c r="C29" s="89" t="s">
        <v>82</v>
      </c>
      <c r="D29" s="118"/>
      <c r="E29" s="118">
        <v>265</v>
      </c>
      <c r="F29" s="118"/>
      <c r="G29" s="118"/>
      <c r="H29" s="119">
        <f t="shared" si="0"/>
        <v>0</v>
      </c>
    </row>
    <row r="30" spans="1:11" ht="20.100000000000001" customHeight="1" x14ac:dyDescent="0.25">
      <c r="A30" s="61" t="s">
        <v>293</v>
      </c>
      <c r="B30" s="105">
        <v>1209</v>
      </c>
      <c r="C30" s="89" t="s">
        <v>82</v>
      </c>
      <c r="D30" s="118"/>
      <c r="E30" s="118">
        <v>265</v>
      </c>
      <c r="F30" s="118"/>
      <c r="G30" s="118"/>
      <c r="H30" s="119">
        <f t="shared" si="0"/>
        <v>0</v>
      </c>
    </row>
    <row r="31" spans="1:11" s="126" customFormat="1" ht="20.100000000000001" customHeight="1" x14ac:dyDescent="0.25">
      <c r="A31" s="61" t="s">
        <v>294</v>
      </c>
      <c r="B31" s="105">
        <v>1209</v>
      </c>
      <c r="C31" s="89" t="s">
        <v>82</v>
      </c>
      <c r="D31" s="118"/>
      <c r="E31" s="118">
        <v>265</v>
      </c>
      <c r="F31" s="118"/>
      <c r="G31" s="118"/>
      <c r="H31" s="119">
        <f t="shared" si="0"/>
        <v>0</v>
      </c>
    </row>
    <row r="32" spans="1:11" ht="20.100000000000001" customHeight="1" x14ac:dyDescent="0.25">
      <c r="A32" s="61" t="s">
        <v>295</v>
      </c>
      <c r="B32" s="105">
        <v>1210</v>
      </c>
      <c r="C32" s="89" t="s">
        <v>82</v>
      </c>
      <c r="D32" s="118"/>
      <c r="E32" s="118">
        <v>265</v>
      </c>
      <c r="F32" s="118"/>
      <c r="G32" s="118"/>
      <c r="H32" s="119">
        <f t="shared" si="0"/>
        <v>0</v>
      </c>
    </row>
    <row r="33" spans="1:8" ht="20.100000000000001" customHeight="1" x14ac:dyDescent="0.25">
      <c r="A33" s="61" t="s">
        <v>296</v>
      </c>
      <c r="B33" s="105">
        <v>1210</v>
      </c>
      <c r="C33" s="89" t="s">
        <v>82</v>
      </c>
      <c r="D33" s="118"/>
      <c r="E33" s="118">
        <v>265</v>
      </c>
      <c r="F33" s="118"/>
      <c r="G33" s="118"/>
      <c r="H33" s="119">
        <f t="shared" si="0"/>
        <v>0</v>
      </c>
    </row>
    <row r="34" spans="1:8" ht="20.100000000000001" customHeight="1" x14ac:dyDescent="0.25">
      <c r="A34" s="120" t="s">
        <v>261</v>
      </c>
      <c r="B34" s="144"/>
      <c r="C34" s="145"/>
      <c r="D34" s="124"/>
      <c r="E34" s="124">
        <f>SUM(E26:E33)</f>
        <v>2120</v>
      </c>
      <c r="F34" s="124"/>
      <c r="G34" s="124">
        <f>SUM(G26:G33)</f>
        <v>0</v>
      </c>
      <c r="H34" s="146">
        <f>G34/E34</f>
        <v>0</v>
      </c>
    </row>
    <row r="35" spans="1:8" ht="20.100000000000001" customHeight="1" x14ac:dyDescent="0.25">
      <c r="A35" s="61"/>
      <c r="B35" s="105"/>
      <c r="C35" s="89"/>
      <c r="D35" s="118"/>
      <c r="E35" s="118"/>
      <c r="F35" s="118"/>
      <c r="G35" s="118"/>
      <c r="H35" s="119"/>
    </row>
    <row r="36" spans="1:8" ht="20.100000000000001" customHeight="1" x14ac:dyDescent="0.25">
      <c r="A36" s="120" t="s">
        <v>322</v>
      </c>
      <c r="B36" s="98"/>
      <c r="C36" s="82"/>
      <c r="D36" s="116"/>
      <c r="E36" s="124">
        <f>E16+E24+E34</f>
        <v>5830</v>
      </c>
      <c r="F36" s="116"/>
      <c r="G36" s="124">
        <f>G16+G24+G34</f>
        <v>0</v>
      </c>
      <c r="H36" s="146">
        <f>G36/E36</f>
        <v>0</v>
      </c>
    </row>
    <row r="37" spans="1:8" ht="20.100000000000001" customHeight="1" x14ac:dyDescent="0.25">
      <c r="A37" s="61"/>
      <c r="B37" s="105"/>
      <c r="C37" s="89"/>
      <c r="D37" s="118"/>
      <c r="E37" s="118"/>
      <c r="F37" s="118"/>
      <c r="G37" s="118"/>
      <c r="H37" s="119"/>
    </row>
    <row r="38" spans="1:8" ht="20.100000000000001" customHeight="1" x14ac:dyDescent="0.25">
      <c r="A38" s="61"/>
      <c r="B38" s="98"/>
      <c r="C38" s="82"/>
      <c r="D38" s="116"/>
      <c r="E38" s="116"/>
      <c r="F38" s="116"/>
      <c r="G38" s="116"/>
      <c r="H38" s="117"/>
    </row>
    <row r="39" spans="1:8" ht="19.5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8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493A-8147-48DB-8A17-F070A3DCD1AC}">
  <sheetPr>
    <pageSetUpPr fitToPage="1"/>
  </sheetPr>
  <dimension ref="A1:M57"/>
  <sheetViews>
    <sheetView topLeftCell="A4" zoomScale="80" zoomScaleNormal="80" workbookViewId="0">
      <selection activeCell="N21" sqref="N2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297</v>
      </c>
      <c r="B8" s="105">
        <v>1220</v>
      </c>
      <c r="C8" s="89" t="s">
        <v>82</v>
      </c>
      <c r="D8" s="118"/>
      <c r="E8" s="118">
        <v>230</v>
      </c>
      <c r="F8" s="118"/>
      <c r="G8" s="118"/>
      <c r="H8" s="119"/>
    </row>
    <row r="9" spans="1:13" s="126" customFormat="1" ht="20.100000000000001" customHeight="1" x14ac:dyDescent="0.25">
      <c r="A9" s="61" t="s">
        <v>323</v>
      </c>
      <c r="B9" s="105">
        <v>1220</v>
      </c>
      <c r="C9" s="89" t="s">
        <v>82</v>
      </c>
      <c r="D9" s="118"/>
      <c r="E9" s="118">
        <v>230</v>
      </c>
      <c r="F9" s="118"/>
      <c r="G9" s="118"/>
      <c r="H9" s="119"/>
    </row>
    <row r="10" spans="1:13" ht="20.100000000000001" customHeight="1" x14ac:dyDescent="0.25">
      <c r="A10" s="61" t="s">
        <v>324</v>
      </c>
      <c r="B10" s="105">
        <v>1220</v>
      </c>
      <c r="C10" s="89" t="s">
        <v>82</v>
      </c>
      <c r="D10" s="118"/>
      <c r="E10" s="118">
        <v>230</v>
      </c>
      <c r="F10" s="118"/>
      <c r="G10" s="118"/>
      <c r="H10" s="119"/>
    </row>
    <row r="11" spans="1:13" ht="20.100000000000001" customHeight="1" x14ac:dyDescent="0.25">
      <c r="A11" s="120" t="s">
        <v>262</v>
      </c>
      <c r="B11" s="105"/>
      <c r="C11" s="89"/>
      <c r="D11" s="118"/>
      <c r="E11" s="123">
        <f>SUM(E8:E10)</f>
        <v>690</v>
      </c>
      <c r="F11" s="118"/>
      <c r="G11" s="123">
        <f>SUM(G8:G10)</f>
        <v>0</v>
      </c>
      <c r="H11" s="125">
        <f>G11/E11</f>
        <v>0</v>
      </c>
    </row>
    <row r="12" spans="1:13" ht="20.100000000000001" customHeight="1" x14ac:dyDescent="0.25">
      <c r="A12" s="61"/>
      <c r="B12" s="105"/>
      <c r="C12" s="89"/>
      <c r="D12" s="118"/>
      <c r="E12" s="118"/>
      <c r="F12" s="118"/>
      <c r="G12" s="118"/>
      <c r="H12" s="119"/>
    </row>
    <row r="13" spans="1:13" ht="20.100000000000001" customHeight="1" x14ac:dyDescent="0.25">
      <c r="A13" s="61" t="s">
        <v>298</v>
      </c>
      <c r="B13" s="105">
        <v>1211</v>
      </c>
      <c r="C13" s="89" t="s">
        <v>82</v>
      </c>
      <c r="D13" s="118"/>
      <c r="E13" s="118">
        <v>240</v>
      </c>
      <c r="F13" s="118"/>
      <c r="G13" s="118"/>
      <c r="H13" s="119">
        <f>G13/E13</f>
        <v>0</v>
      </c>
      <c r="J13" s="150"/>
    </row>
    <row r="14" spans="1:13" ht="20.100000000000001" customHeight="1" x14ac:dyDescent="0.25">
      <c r="A14" s="61" t="s">
        <v>299</v>
      </c>
      <c r="B14" s="105">
        <v>1211</v>
      </c>
      <c r="C14" s="89" t="s">
        <v>82</v>
      </c>
      <c r="D14" s="118"/>
      <c r="E14" s="118">
        <v>240</v>
      </c>
      <c r="F14" s="118"/>
      <c r="G14" s="118"/>
      <c r="H14" s="119">
        <f t="shared" ref="H14:H32" si="0">G14/E14</f>
        <v>0</v>
      </c>
      <c r="J14" s="150"/>
    </row>
    <row r="15" spans="1:13" ht="20.100000000000001" customHeight="1" x14ac:dyDescent="0.25">
      <c r="A15" s="61" t="s">
        <v>300</v>
      </c>
      <c r="B15" s="105">
        <v>1211</v>
      </c>
      <c r="C15" s="89" t="s">
        <v>82</v>
      </c>
      <c r="D15" s="118"/>
      <c r="E15" s="118">
        <v>240</v>
      </c>
      <c r="F15" s="118"/>
      <c r="G15" s="118"/>
      <c r="H15" s="119">
        <f t="shared" si="0"/>
        <v>0</v>
      </c>
      <c r="J15" s="150"/>
    </row>
    <row r="16" spans="1:13" ht="20.100000000000001" customHeight="1" x14ac:dyDescent="0.25">
      <c r="A16" s="61" t="s">
        <v>301</v>
      </c>
      <c r="B16" s="105">
        <v>1211</v>
      </c>
      <c r="C16" s="89" t="s">
        <v>82</v>
      </c>
      <c r="D16" s="118"/>
      <c r="E16" s="118">
        <v>240</v>
      </c>
      <c r="F16" s="118"/>
      <c r="G16" s="118"/>
      <c r="H16" s="119">
        <f t="shared" si="0"/>
        <v>0</v>
      </c>
      <c r="J16" s="150"/>
    </row>
    <row r="17" spans="1:11" ht="20.100000000000001" customHeight="1" x14ac:dyDescent="0.25">
      <c r="A17" s="61" t="s">
        <v>302</v>
      </c>
      <c r="B17" s="105">
        <v>1211</v>
      </c>
      <c r="C17" s="89" t="s">
        <v>82</v>
      </c>
      <c r="D17" s="118"/>
      <c r="E17" s="118">
        <v>240</v>
      </c>
      <c r="F17" s="118"/>
      <c r="G17" s="118"/>
      <c r="H17" s="119">
        <f t="shared" si="0"/>
        <v>0</v>
      </c>
      <c r="J17" s="150"/>
      <c r="K17" s="160"/>
    </row>
    <row r="18" spans="1:11" ht="20.100000000000001" customHeight="1" x14ac:dyDescent="0.25">
      <c r="A18" s="61" t="s">
        <v>303</v>
      </c>
      <c r="B18" s="105">
        <v>1211</v>
      </c>
      <c r="C18" s="89" t="s">
        <v>82</v>
      </c>
      <c r="D18" s="118"/>
      <c r="E18" s="118">
        <v>240</v>
      </c>
      <c r="F18" s="118"/>
      <c r="G18" s="118"/>
      <c r="H18" s="119">
        <f t="shared" si="0"/>
        <v>0</v>
      </c>
      <c r="J18" s="150"/>
      <c r="K18" s="126"/>
    </row>
    <row r="19" spans="1:11" ht="20.100000000000001" customHeight="1" x14ac:dyDescent="0.25">
      <c r="A19" s="61" t="s">
        <v>304</v>
      </c>
      <c r="B19" s="105">
        <v>1211</v>
      </c>
      <c r="C19" s="89" t="s">
        <v>82</v>
      </c>
      <c r="D19" s="118"/>
      <c r="E19" s="118">
        <v>240</v>
      </c>
      <c r="F19" s="118"/>
      <c r="G19" s="118"/>
      <c r="H19" s="119">
        <f t="shared" si="0"/>
        <v>0</v>
      </c>
      <c r="J19" s="150"/>
      <c r="K19" s="126"/>
    </row>
    <row r="20" spans="1:11" ht="20.100000000000001" customHeight="1" x14ac:dyDescent="0.25">
      <c r="A20" s="120" t="s">
        <v>263</v>
      </c>
      <c r="B20" s="105"/>
      <c r="C20" s="89"/>
      <c r="D20" s="118"/>
      <c r="E20" s="123">
        <f>SUM(E13:E19)</f>
        <v>1680</v>
      </c>
      <c r="F20" s="118"/>
      <c r="G20" s="123">
        <f>SUM(G13:G19)</f>
        <v>0</v>
      </c>
      <c r="H20" s="125">
        <f>G20/E20</f>
        <v>0</v>
      </c>
      <c r="J20" s="150"/>
      <c r="K20" s="126"/>
    </row>
    <row r="21" spans="1:11" ht="20.100000000000001" customHeight="1" x14ac:dyDescent="0.25">
      <c r="A21" s="61"/>
      <c r="B21" s="105"/>
      <c r="C21" s="89"/>
      <c r="D21" s="118"/>
      <c r="E21" s="118"/>
      <c r="F21" s="118"/>
      <c r="G21" s="118"/>
      <c r="H21" s="119"/>
      <c r="J21" s="150"/>
      <c r="K21" s="160"/>
    </row>
    <row r="22" spans="1:11" ht="20.100000000000001" customHeight="1" x14ac:dyDescent="0.25">
      <c r="A22" s="61" t="s">
        <v>305</v>
      </c>
      <c r="B22" s="105">
        <v>1212</v>
      </c>
      <c r="C22" s="89" t="s">
        <v>82</v>
      </c>
      <c r="D22" s="118"/>
      <c r="E22" s="118">
        <v>265</v>
      </c>
      <c r="F22" s="118"/>
      <c r="G22" s="118"/>
      <c r="H22" s="119">
        <f t="shared" si="0"/>
        <v>0</v>
      </c>
      <c r="J22" s="150"/>
    </row>
    <row r="23" spans="1:11" ht="20.100000000000001" customHeight="1" x14ac:dyDescent="0.25">
      <c r="A23" s="61" t="s">
        <v>306</v>
      </c>
      <c r="B23" s="105">
        <v>1212</v>
      </c>
      <c r="C23" s="89" t="s">
        <v>82</v>
      </c>
      <c r="D23" s="118"/>
      <c r="E23" s="118">
        <v>265</v>
      </c>
      <c r="F23" s="118"/>
      <c r="G23" s="118"/>
      <c r="H23" s="119">
        <f t="shared" si="0"/>
        <v>0</v>
      </c>
      <c r="J23" s="150"/>
    </row>
    <row r="24" spans="1:11" ht="20.100000000000001" customHeight="1" x14ac:dyDescent="0.25">
      <c r="A24" s="61" t="s">
        <v>307</v>
      </c>
      <c r="B24" s="105">
        <v>1213</v>
      </c>
      <c r="C24" s="89" t="s">
        <v>82</v>
      </c>
      <c r="D24" s="118"/>
      <c r="E24" s="118">
        <v>265</v>
      </c>
      <c r="F24" s="118"/>
      <c r="G24" s="118"/>
      <c r="H24" s="119">
        <f t="shared" si="0"/>
        <v>0</v>
      </c>
      <c r="J24" s="150"/>
    </row>
    <row r="25" spans="1:11" ht="20.100000000000001" customHeight="1" x14ac:dyDescent="0.25">
      <c r="A25" s="61" t="s">
        <v>308</v>
      </c>
      <c r="B25" s="105">
        <v>1213</v>
      </c>
      <c r="C25" s="89" t="s">
        <v>82</v>
      </c>
      <c r="D25" s="118"/>
      <c r="E25" s="118">
        <v>265</v>
      </c>
      <c r="F25" s="118"/>
      <c r="G25" s="118"/>
      <c r="H25" s="119">
        <f t="shared" si="0"/>
        <v>0</v>
      </c>
      <c r="J25" s="150"/>
      <c r="K25" s="160"/>
    </row>
    <row r="26" spans="1:11" ht="20.100000000000001" customHeight="1" x14ac:dyDescent="0.25">
      <c r="A26" s="61" t="s">
        <v>309</v>
      </c>
      <c r="B26" s="105">
        <v>1213</v>
      </c>
      <c r="C26" s="89" t="s">
        <v>82</v>
      </c>
      <c r="D26" s="118"/>
      <c r="E26" s="118">
        <v>265</v>
      </c>
      <c r="F26" s="118"/>
      <c r="G26" s="118"/>
      <c r="H26" s="119">
        <f t="shared" si="0"/>
        <v>0</v>
      </c>
      <c r="J26" s="150"/>
    </row>
    <row r="27" spans="1:11" ht="20.100000000000001" customHeight="1" x14ac:dyDescent="0.25">
      <c r="A27" s="120" t="s">
        <v>264</v>
      </c>
      <c r="B27" s="105"/>
      <c r="C27" s="89"/>
      <c r="D27" s="118"/>
      <c r="E27" s="123">
        <f>SUM(E22:E26)</f>
        <v>1325</v>
      </c>
      <c r="F27" s="118"/>
      <c r="G27" s="123">
        <f>SUM(G22:G26)</f>
        <v>0</v>
      </c>
      <c r="H27" s="125">
        <f>G27/E27</f>
        <v>0</v>
      </c>
      <c r="J27" s="150"/>
    </row>
    <row r="28" spans="1:11" s="126" customFormat="1" ht="20.100000000000001" customHeight="1" x14ac:dyDescent="0.25">
      <c r="A28" s="61"/>
      <c r="B28" s="105"/>
      <c r="C28" s="89"/>
      <c r="D28" s="118"/>
      <c r="E28" s="118"/>
      <c r="F28" s="118"/>
      <c r="G28" s="118"/>
      <c r="H28" s="119"/>
      <c r="J28" s="150"/>
      <c r="K28" s="4"/>
    </row>
    <row r="29" spans="1:11" s="126" customFormat="1" ht="20.100000000000001" customHeight="1" x14ac:dyDescent="0.25">
      <c r="A29" s="61" t="s">
        <v>310</v>
      </c>
      <c r="B29" s="105">
        <v>1216</v>
      </c>
      <c r="C29" s="89" t="s">
        <v>82</v>
      </c>
      <c r="D29" s="118"/>
      <c r="E29" s="118">
        <v>270</v>
      </c>
      <c r="F29" s="118"/>
      <c r="G29" s="118"/>
      <c r="H29" s="119">
        <f t="shared" si="0"/>
        <v>0</v>
      </c>
      <c r="J29" s="150"/>
      <c r="K29" s="160"/>
    </row>
    <row r="30" spans="1:11" s="126" customFormat="1" ht="20.100000000000001" customHeight="1" x14ac:dyDescent="0.25">
      <c r="A30" s="61" t="s">
        <v>311</v>
      </c>
      <c r="B30" s="105">
        <v>1216</v>
      </c>
      <c r="C30" s="89" t="s">
        <v>82</v>
      </c>
      <c r="D30" s="118"/>
      <c r="E30" s="118">
        <v>270</v>
      </c>
      <c r="F30" s="118"/>
      <c r="G30" s="118"/>
      <c r="H30" s="119">
        <f t="shared" si="0"/>
        <v>0</v>
      </c>
      <c r="J30" s="150"/>
      <c r="K30" s="150"/>
    </row>
    <row r="31" spans="1:11" s="126" customFormat="1" ht="20.100000000000001" customHeight="1" x14ac:dyDescent="0.25">
      <c r="A31" s="61" t="s">
        <v>312</v>
      </c>
      <c r="B31" s="105">
        <v>1215</v>
      </c>
      <c r="C31" s="89" t="s">
        <v>82</v>
      </c>
      <c r="D31" s="118"/>
      <c r="E31" s="118">
        <v>270</v>
      </c>
      <c r="F31" s="118"/>
      <c r="G31" s="118"/>
      <c r="H31" s="119">
        <f t="shared" si="0"/>
        <v>0</v>
      </c>
      <c r="J31" s="150"/>
      <c r="K31" s="150"/>
    </row>
    <row r="32" spans="1:11" s="126" customFormat="1" ht="20.100000000000001" customHeight="1" x14ac:dyDescent="0.25">
      <c r="A32" s="61" t="s">
        <v>313</v>
      </c>
      <c r="B32" s="105">
        <v>1215</v>
      </c>
      <c r="C32" s="89" t="s">
        <v>82</v>
      </c>
      <c r="D32" s="118"/>
      <c r="E32" s="118">
        <v>270</v>
      </c>
      <c r="F32" s="118"/>
      <c r="G32" s="118"/>
      <c r="H32" s="119">
        <f t="shared" si="0"/>
        <v>0</v>
      </c>
      <c r="J32" s="150"/>
      <c r="K32" s="150"/>
    </row>
    <row r="33" spans="1:11" ht="20.100000000000001" customHeight="1" x14ac:dyDescent="0.25">
      <c r="A33" s="120" t="s">
        <v>265</v>
      </c>
      <c r="B33" s="105"/>
      <c r="C33" s="89"/>
      <c r="D33" s="118"/>
      <c r="E33" s="123">
        <f>SUM(E28:E32)</f>
        <v>1080</v>
      </c>
      <c r="F33" s="118"/>
      <c r="G33" s="123">
        <f>SUM(G28:G32)</f>
        <v>0</v>
      </c>
      <c r="H33" s="125">
        <f>G33/E33</f>
        <v>0</v>
      </c>
      <c r="J33" s="150"/>
      <c r="K33" s="160"/>
    </row>
    <row r="34" spans="1:11" ht="20.100000000000001" customHeight="1" x14ac:dyDescent="0.25">
      <c r="A34" s="61"/>
      <c r="B34" s="105"/>
      <c r="C34" s="89"/>
      <c r="D34" s="118"/>
      <c r="E34" s="118"/>
      <c r="F34" s="118"/>
      <c r="G34" s="118"/>
      <c r="H34" s="119"/>
    </row>
    <row r="35" spans="1:11" ht="20.100000000000001" customHeight="1" x14ac:dyDescent="0.25">
      <c r="A35" s="120" t="s">
        <v>210</v>
      </c>
      <c r="B35" s="98"/>
      <c r="C35" s="82"/>
      <c r="D35" s="116"/>
      <c r="E35" s="124">
        <f>E11+E20+E27+E33</f>
        <v>4775</v>
      </c>
      <c r="F35" s="116"/>
      <c r="G35" s="124">
        <f>G11+G20+G27+G33</f>
        <v>0</v>
      </c>
      <c r="H35" s="146">
        <f>G35/E35</f>
        <v>0</v>
      </c>
    </row>
    <row r="36" spans="1:11" ht="20.100000000000001" customHeight="1" x14ac:dyDescent="0.25">
      <c r="A36" s="61"/>
      <c r="B36" s="105"/>
      <c r="C36" s="89"/>
      <c r="D36" s="118"/>
      <c r="E36" s="118"/>
      <c r="F36" s="118"/>
      <c r="G36" s="118"/>
      <c r="H36" s="119"/>
    </row>
    <row r="37" spans="1:11" ht="20.100000000000001" customHeight="1" x14ac:dyDescent="0.25">
      <c r="A37" s="61"/>
      <c r="B37" s="105"/>
      <c r="C37" s="89"/>
      <c r="D37" s="118"/>
      <c r="E37" s="118"/>
      <c r="F37" s="118"/>
      <c r="G37" s="118"/>
      <c r="H37" s="119"/>
    </row>
    <row r="38" spans="1:11" ht="20.100000000000001" customHeight="1" x14ac:dyDescent="0.25">
      <c r="A38" s="120"/>
      <c r="B38" s="105"/>
      <c r="C38" s="89"/>
      <c r="D38" s="118"/>
      <c r="E38" s="123"/>
      <c r="F38" s="118"/>
      <c r="G38" s="123"/>
      <c r="H38" s="125"/>
    </row>
    <row r="39" spans="1:11" ht="19.5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11" x14ac:dyDescent="0.25">
      <c r="A40" s="133"/>
      <c r="B40" s="134"/>
      <c r="C40" s="135"/>
      <c r="D40" s="135"/>
      <c r="E40" s="136"/>
      <c r="F40" s="135"/>
      <c r="G40" s="137"/>
      <c r="H40" s="137"/>
    </row>
    <row r="41" spans="1:11" x14ac:dyDescent="0.25">
      <c r="A41" s="138"/>
      <c r="B41" s="138"/>
      <c r="C41" s="139"/>
      <c r="D41" s="140"/>
      <c r="E41" s="140"/>
      <c r="F41" s="140"/>
      <c r="G41" s="140"/>
      <c r="H41" s="141"/>
    </row>
    <row r="42" spans="1:11" x14ac:dyDescent="0.25">
      <c r="A42" s="138"/>
      <c r="B42" s="138"/>
      <c r="C42" s="139"/>
      <c r="D42" s="140"/>
      <c r="E42" s="140"/>
      <c r="F42" s="140"/>
      <c r="G42" s="140"/>
      <c r="H42" s="141"/>
    </row>
    <row r="43" spans="1:11" x14ac:dyDescent="0.25">
      <c r="A43" s="138"/>
      <c r="B43" s="138"/>
      <c r="C43" s="139"/>
      <c r="D43" s="140"/>
      <c r="E43" s="140"/>
      <c r="F43" s="140"/>
      <c r="G43" s="140"/>
      <c r="H43" s="141"/>
    </row>
    <row r="44" spans="1:11" x14ac:dyDescent="0.25">
      <c r="A44" s="142"/>
      <c r="B44" s="142"/>
      <c r="C44" s="139"/>
      <c r="D44" s="140"/>
      <c r="E44" s="140"/>
      <c r="F44" s="140"/>
      <c r="G44" s="140"/>
      <c r="H44" s="141"/>
    </row>
    <row r="47" spans="1:11" x14ac:dyDescent="0.25">
      <c r="A47" s="143"/>
    </row>
    <row r="48" spans="1:11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B62E-76B9-448C-B60F-F614ACB009B9}">
  <sheetPr>
    <pageSetUpPr fitToPage="1"/>
  </sheetPr>
  <dimension ref="A1:M57"/>
  <sheetViews>
    <sheetView topLeftCell="A7" zoomScale="80" zoomScaleNormal="80" workbookViewId="0">
      <selection activeCell="E39" sqref="E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314</v>
      </c>
      <c r="B8" s="105">
        <v>1217</v>
      </c>
      <c r="C8" s="89" t="s">
        <v>82</v>
      </c>
      <c r="D8" s="118"/>
      <c r="E8" s="118">
        <v>270</v>
      </c>
      <c r="F8" s="118"/>
      <c r="G8" s="118"/>
      <c r="H8" s="119">
        <f t="shared" ref="H8:H13" si="0">G8/E8</f>
        <v>0</v>
      </c>
      <c r="J8" s="150"/>
    </row>
    <row r="9" spans="1:13" ht="20.100000000000001" customHeight="1" x14ac:dyDescent="0.25">
      <c r="A9" s="61" t="s">
        <v>317</v>
      </c>
      <c r="B9" s="105">
        <v>1217</v>
      </c>
      <c r="C9" s="89" t="s">
        <v>82</v>
      </c>
      <c r="D9" s="118"/>
      <c r="E9" s="118">
        <v>270</v>
      </c>
      <c r="F9" s="118"/>
      <c r="G9" s="118"/>
      <c r="H9" s="119">
        <f t="shared" si="0"/>
        <v>0</v>
      </c>
      <c r="J9" s="150"/>
    </row>
    <row r="10" spans="1:13" ht="20.100000000000001" customHeight="1" x14ac:dyDescent="0.25">
      <c r="A10" s="61" t="s">
        <v>318</v>
      </c>
      <c r="B10" s="105">
        <v>1218</v>
      </c>
      <c r="C10" s="89" t="s">
        <v>82</v>
      </c>
      <c r="D10" s="118"/>
      <c r="E10" s="118">
        <v>270</v>
      </c>
      <c r="F10" s="118"/>
      <c r="G10" s="118"/>
      <c r="H10" s="119">
        <f t="shared" si="0"/>
        <v>0</v>
      </c>
      <c r="J10" s="150"/>
    </row>
    <row r="11" spans="1:13" ht="20.100000000000001" customHeight="1" x14ac:dyDescent="0.25">
      <c r="A11" s="61" t="s">
        <v>319</v>
      </c>
      <c r="B11" s="105">
        <v>1218</v>
      </c>
      <c r="C11" s="89" t="s">
        <v>82</v>
      </c>
      <c r="D11" s="118"/>
      <c r="E11" s="118">
        <v>270</v>
      </c>
      <c r="F11" s="118"/>
      <c r="G11" s="118"/>
      <c r="H11" s="119">
        <f t="shared" si="0"/>
        <v>0</v>
      </c>
      <c r="J11" s="150"/>
    </row>
    <row r="12" spans="1:13" ht="20.100000000000001" customHeight="1" x14ac:dyDescent="0.25">
      <c r="A12" s="61" t="s">
        <v>320</v>
      </c>
      <c r="B12" s="105">
        <v>1219</v>
      </c>
      <c r="C12" s="89" t="s">
        <v>82</v>
      </c>
      <c r="D12" s="118"/>
      <c r="E12" s="118">
        <v>270</v>
      </c>
      <c r="F12" s="118"/>
      <c r="G12" s="118"/>
      <c r="H12" s="119">
        <f t="shared" si="0"/>
        <v>0</v>
      </c>
      <c r="J12" s="150"/>
      <c r="K12" s="160"/>
    </row>
    <row r="13" spans="1:13" ht="20.100000000000001" customHeight="1" x14ac:dyDescent="0.25">
      <c r="A13" s="61" t="s">
        <v>321</v>
      </c>
      <c r="B13" s="105">
        <v>1219</v>
      </c>
      <c r="C13" s="89" t="s">
        <v>82</v>
      </c>
      <c r="D13" s="118"/>
      <c r="E13" s="118">
        <v>270</v>
      </c>
      <c r="F13" s="118"/>
      <c r="G13" s="118"/>
      <c r="H13" s="119">
        <f t="shared" si="0"/>
        <v>0</v>
      </c>
      <c r="J13" s="150"/>
      <c r="K13" s="126"/>
    </row>
    <row r="14" spans="1:13" ht="20.100000000000001" customHeight="1" x14ac:dyDescent="0.25">
      <c r="A14" s="120" t="s">
        <v>266</v>
      </c>
      <c r="B14" s="105"/>
      <c r="C14" s="89"/>
      <c r="D14" s="118"/>
      <c r="E14" s="123">
        <f>SUM(E8:E13)</f>
        <v>1620</v>
      </c>
      <c r="F14" s="118"/>
      <c r="G14" s="123">
        <f>SUM(G8:G13)</f>
        <v>0</v>
      </c>
      <c r="H14" s="125">
        <f>G14/E14</f>
        <v>0</v>
      </c>
      <c r="J14" s="150"/>
      <c r="K14" s="126"/>
    </row>
    <row r="15" spans="1:13" ht="20.100000000000001" customHeight="1" x14ac:dyDescent="0.25">
      <c r="A15" s="61"/>
      <c r="B15" s="105"/>
      <c r="C15" s="89"/>
      <c r="D15" s="118"/>
      <c r="E15" s="118"/>
      <c r="F15" s="118"/>
      <c r="G15" s="118"/>
      <c r="H15" s="119"/>
      <c r="J15" s="150"/>
      <c r="K15" s="126"/>
    </row>
    <row r="16" spans="1:13" ht="20.100000000000001" customHeight="1" x14ac:dyDescent="0.25">
      <c r="A16" s="61" t="s">
        <v>325</v>
      </c>
      <c r="B16" s="105">
        <v>1263</v>
      </c>
      <c r="C16" s="89" t="s">
        <v>82</v>
      </c>
      <c r="D16" s="118"/>
      <c r="E16" s="118">
        <v>215</v>
      </c>
      <c r="F16" s="118"/>
      <c r="G16" s="118"/>
      <c r="H16" s="119">
        <f t="shared" ref="H9:H37" si="1">G16/E16</f>
        <v>0</v>
      </c>
      <c r="J16" s="150"/>
      <c r="K16" s="160"/>
    </row>
    <row r="17" spans="1:11" ht="20.100000000000001" customHeight="1" x14ac:dyDescent="0.25">
      <c r="A17" s="61" t="s">
        <v>326</v>
      </c>
      <c r="B17" s="105">
        <v>1263</v>
      </c>
      <c r="C17" s="89" t="s">
        <v>82</v>
      </c>
      <c r="D17" s="118"/>
      <c r="E17" s="118">
        <v>215</v>
      </c>
      <c r="F17" s="118"/>
      <c r="G17" s="118"/>
      <c r="H17" s="119">
        <f t="shared" si="1"/>
        <v>0</v>
      </c>
      <c r="J17" s="150"/>
    </row>
    <row r="18" spans="1:11" ht="20.100000000000001" customHeight="1" x14ac:dyDescent="0.25">
      <c r="A18" s="61" t="s">
        <v>327</v>
      </c>
      <c r="B18" s="105">
        <v>1263</v>
      </c>
      <c r="C18" s="89" t="s">
        <v>82</v>
      </c>
      <c r="D18" s="118"/>
      <c r="E18" s="118">
        <v>215</v>
      </c>
      <c r="F18" s="118"/>
      <c r="G18" s="118"/>
      <c r="H18" s="119">
        <f t="shared" si="1"/>
        <v>0</v>
      </c>
      <c r="J18" s="150"/>
    </row>
    <row r="19" spans="1:11" ht="20.100000000000001" customHeight="1" x14ac:dyDescent="0.25">
      <c r="A19" s="61" t="s">
        <v>328</v>
      </c>
      <c r="B19" s="105">
        <v>1263</v>
      </c>
      <c r="C19" s="89" t="s">
        <v>82</v>
      </c>
      <c r="D19" s="118"/>
      <c r="E19" s="118">
        <v>215</v>
      </c>
      <c r="F19" s="118"/>
      <c r="G19" s="118"/>
      <c r="H19" s="119">
        <f t="shared" si="1"/>
        <v>0</v>
      </c>
      <c r="J19" s="150"/>
    </row>
    <row r="20" spans="1:11" ht="20.100000000000001" customHeight="1" x14ac:dyDescent="0.25">
      <c r="A20" s="61" t="s">
        <v>329</v>
      </c>
      <c r="B20" s="105">
        <v>1263</v>
      </c>
      <c r="C20" s="89" t="s">
        <v>82</v>
      </c>
      <c r="D20" s="118"/>
      <c r="E20" s="118">
        <v>215</v>
      </c>
      <c r="F20" s="118"/>
      <c r="G20" s="118"/>
      <c r="H20" s="119">
        <f t="shared" si="1"/>
        <v>0</v>
      </c>
      <c r="J20" s="150"/>
      <c r="K20" s="160"/>
    </row>
    <row r="21" spans="1:11" ht="20.100000000000001" customHeight="1" x14ac:dyDescent="0.25">
      <c r="A21" s="61" t="s">
        <v>330</v>
      </c>
      <c r="B21" s="105">
        <v>1263</v>
      </c>
      <c r="C21" s="89" t="s">
        <v>82</v>
      </c>
      <c r="D21" s="118"/>
      <c r="E21" s="118">
        <v>215</v>
      </c>
      <c r="F21" s="118"/>
      <c r="G21" s="118"/>
      <c r="H21" s="119">
        <f t="shared" si="1"/>
        <v>0</v>
      </c>
      <c r="J21" s="150"/>
    </row>
    <row r="22" spans="1:11" ht="20.100000000000001" customHeight="1" x14ac:dyDescent="0.25">
      <c r="A22" s="120" t="s">
        <v>267</v>
      </c>
      <c r="B22" s="105"/>
      <c r="C22" s="89"/>
      <c r="D22" s="118"/>
      <c r="E22" s="123">
        <f>SUM(E16:E21)</f>
        <v>1290</v>
      </c>
      <c r="F22" s="118"/>
      <c r="G22" s="123">
        <f>SUM(G16:G21)</f>
        <v>0</v>
      </c>
      <c r="H22" s="125">
        <f>G22/E22</f>
        <v>0</v>
      </c>
      <c r="J22" s="150"/>
    </row>
    <row r="23" spans="1:11" s="126" customFormat="1" ht="20.100000000000001" customHeight="1" x14ac:dyDescent="0.25">
      <c r="A23" s="61"/>
      <c r="B23" s="105"/>
      <c r="C23" s="89"/>
      <c r="D23" s="118"/>
      <c r="E23" s="118"/>
      <c r="F23" s="118"/>
      <c r="G23" s="118"/>
      <c r="H23" s="119"/>
      <c r="J23" s="150"/>
      <c r="K23" s="4"/>
    </row>
    <row r="24" spans="1:11" s="126" customFormat="1" ht="20.100000000000001" customHeight="1" x14ac:dyDescent="0.25">
      <c r="A24" s="61" t="s">
        <v>331</v>
      </c>
      <c r="B24" s="105">
        <v>1203</v>
      </c>
      <c r="C24" s="89" t="s">
        <v>208</v>
      </c>
      <c r="D24" s="118"/>
      <c r="E24" s="118">
        <v>265</v>
      </c>
      <c r="F24" s="118"/>
      <c r="G24" s="118"/>
      <c r="H24" s="119">
        <f t="shared" si="1"/>
        <v>0</v>
      </c>
      <c r="J24" s="150"/>
      <c r="K24" s="160"/>
    </row>
    <row r="25" spans="1:11" s="126" customFormat="1" ht="20.100000000000001" customHeight="1" x14ac:dyDescent="0.25">
      <c r="A25" s="61" t="s">
        <v>332</v>
      </c>
      <c r="B25" s="105">
        <v>1203</v>
      </c>
      <c r="C25" s="89" t="s">
        <v>208</v>
      </c>
      <c r="D25" s="118"/>
      <c r="E25" s="118">
        <v>265</v>
      </c>
      <c r="F25" s="118"/>
      <c r="G25" s="118"/>
      <c r="H25" s="119">
        <f t="shared" si="1"/>
        <v>0</v>
      </c>
      <c r="J25" s="150"/>
      <c r="K25" s="150"/>
    </row>
    <row r="26" spans="1:11" s="126" customFormat="1" ht="20.100000000000001" customHeight="1" x14ac:dyDescent="0.25">
      <c r="A26" s="61" t="s">
        <v>333</v>
      </c>
      <c r="B26" s="105">
        <v>1203</v>
      </c>
      <c r="C26" s="89" t="s">
        <v>63</v>
      </c>
      <c r="D26" s="118"/>
      <c r="E26" s="118">
        <v>100</v>
      </c>
      <c r="F26" s="118"/>
      <c r="G26" s="118"/>
      <c r="H26" s="119">
        <f t="shared" si="1"/>
        <v>0</v>
      </c>
      <c r="J26" s="150"/>
      <c r="K26" s="150"/>
    </row>
    <row r="27" spans="1:11" s="126" customFormat="1" ht="20.100000000000001" customHeight="1" x14ac:dyDescent="0.25">
      <c r="A27" s="61" t="s">
        <v>334</v>
      </c>
      <c r="B27" s="105">
        <v>1203</v>
      </c>
      <c r="C27" s="89" t="s">
        <v>208</v>
      </c>
      <c r="D27" s="118"/>
      <c r="E27" s="118">
        <v>265</v>
      </c>
      <c r="F27" s="118"/>
      <c r="G27" s="118"/>
      <c r="H27" s="119">
        <f t="shared" si="1"/>
        <v>0</v>
      </c>
      <c r="J27" s="150"/>
      <c r="K27" s="150"/>
    </row>
    <row r="28" spans="1:11" ht="20.100000000000001" customHeight="1" x14ac:dyDescent="0.25">
      <c r="A28" s="61" t="s">
        <v>335</v>
      </c>
      <c r="B28" s="105">
        <v>1203</v>
      </c>
      <c r="C28" s="89" t="s">
        <v>208</v>
      </c>
      <c r="D28" s="118"/>
      <c r="E28" s="118">
        <v>265</v>
      </c>
      <c r="F28" s="118"/>
      <c r="G28" s="118"/>
      <c r="H28" s="119">
        <f t="shared" si="1"/>
        <v>0</v>
      </c>
      <c r="J28" s="150"/>
      <c r="K28" s="160"/>
    </row>
    <row r="29" spans="1:11" ht="20.100000000000001" customHeight="1" x14ac:dyDescent="0.25">
      <c r="A29" s="120" t="s">
        <v>315</v>
      </c>
      <c r="B29" s="105"/>
      <c r="C29" s="89"/>
      <c r="D29" s="118"/>
      <c r="E29" s="123">
        <f>SUM(E23:E28)</f>
        <v>1160</v>
      </c>
      <c r="F29" s="118"/>
      <c r="G29" s="123">
        <f>SUM(G23:G28)</f>
        <v>0</v>
      </c>
      <c r="H29" s="125">
        <f>G29/E29</f>
        <v>0</v>
      </c>
    </row>
    <row r="30" spans="1:11" ht="20.100000000000001" customHeight="1" x14ac:dyDescent="0.25">
      <c r="A30" s="61"/>
      <c r="B30" s="105"/>
      <c r="C30" s="89"/>
      <c r="D30" s="118"/>
      <c r="E30" s="118"/>
      <c r="F30" s="118"/>
      <c r="G30" s="118"/>
      <c r="H30" s="119"/>
    </row>
    <row r="31" spans="1:11" s="126" customFormat="1" ht="20.100000000000001" customHeight="1" x14ac:dyDescent="0.25">
      <c r="A31" s="61" t="s">
        <v>336</v>
      </c>
      <c r="B31" s="105">
        <v>214</v>
      </c>
      <c r="C31" s="89" t="s">
        <v>82</v>
      </c>
      <c r="D31" s="118"/>
      <c r="E31" s="118">
        <v>265</v>
      </c>
      <c r="F31" s="118"/>
      <c r="G31" s="118"/>
      <c r="H31" s="119">
        <f t="shared" si="1"/>
        <v>0</v>
      </c>
    </row>
    <row r="32" spans="1:11" ht="20.100000000000001" customHeight="1" x14ac:dyDescent="0.25">
      <c r="A32" s="61" t="s">
        <v>337</v>
      </c>
      <c r="B32" s="105">
        <v>214</v>
      </c>
      <c r="C32" s="89" t="s">
        <v>82</v>
      </c>
      <c r="D32" s="118"/>
      <c r="E32" s="118">
        <v>265</v>
      </c>
      <c r="F32" s="118"/>
      <c r="G32" s="118"/>
      <c r="H32" s="119">
        <f t="shared" si="1"/>
        <v>0</v>
      </c>
    </row>
    <row r="33" spans="1:8" ht="20.100000000000001" customHeight="1" x14ac:dyDescent="0.25">
      <c r="A33" s="61" t="s">
        <v>338</v>
      </c>
      <c r="B33" s="105">
        <v>214</v>
      </c>
      <c r="C33" s="89" t="s">
        <v>82</v>
      </c>
      <c r="D33" s="118"/>
      <c r="E33" s="118">
        <v>265</v>
      </c>
      <c r="F33" s="118"/>
      <c r="G33" s="118"/>
      <c r="H33" s="119">
        <f t="shared" si="1"/>
        <v>0</v>
      </c>
    </row>
    <row r="34" spans="1:8" ht="20.100000000000001" customHeight="1" x14ac:dyDescent="0.25">
      <c r="A34" s="61" t="s">
        <v>339</v>
      </c>
      <c r="B34" s="105">
        <v>214</v>
      </c>
      <c r="C34" s="89" t="s">
        <v>82</v>
      </c>
      <c r="D34" s="118"/>
      <c r="E34" s="118">
        <v>270</v>
      </c>
      <c r="F34" s="118"/>
      <c r="G34" s="118"/>
      <c r="H34" s="119">
        <f t="shared" si="1"/>
        <v>0</v>
      </c>
    </row>
    <row r="35" spans="1:8" ht="20.100000000000001" customHeight="1" x14ac:dyDescent="0.25">
      <c r="A35" s="61" t="s">
        <v>340</v>
      </c>
      <c r="B35" s="105">
        <v>214</v>
      </c>
      <c r="C35" s="89" t="s">
        <v>82</v>
      </c>
      <c r="D35" s="118"/>
      <c r="E35" s="118">
        <v>270</v>
      </c>
      <c r="F35" s="118"/>
      <c r="G35" s="118"/>
      <c r="H35" s="119">
        <f t="shared" si="1"/>
        <v>0</v>
      </c>
    </row>
    <row r="36" spans="1:8" ht="20.100000000000001" customHeight="1" x14ac:dyDescent="0.25">
      <c r="A36" s="61" t="s">
        <v>341</v>
      </c>
      <c r="B36" s="105">
        <v>214</v>
      </c>
      <c r="C36" s="89" t="s">
        <v>82</v>
      </c>
      <c r="D36" s="118"/>
      <c r="E36" s="118">
        <v>270</v>
      </c>
      <c r="F36" s="118"/>
      <c r="G36" s="118"/>
      <c r="H36" s="119">
        <f t="shared" si="1"/>
        <v>0</v>
      </c>
    </row>
    <row r="37" spans="1:8" ht="20.100000000000001" customHeight="1" x14ac:dyDescent="0.25">
      <c r="A37" s="120" t="s">
        <v>316</v>
      </c>
      <c r="B37" s="105"/>
      <c r="C37" s="89"/>
      <c r="D37" s="118"/>
      <c r="E37" s="123">
        <f>SUM(E31:E36)</f>
        <v>1605</v>
      </c>
      <c r="F37" s="118"/>
      <c r="G37" s="123">
        <f>SUM(G31:G36)</f>
        <v>0</v>
      </c>
      <c r="H37" s="125">
        <f>G37/E37</f>
        <v>0</v>
      </c>
    </row>
    <row r="38" spans="1:8" ht="20.100000000000001" customHeight="1" x14ac:dyDescent="0.25">
      <c r="A38" s="61"/>
      <c r="B38" s="105"/>
      <c r="C38" s="89"/>
      <c r="D38" s="118"/>
      <c r="E38" s="118"/>
      <c r="F38" s="118"/>
      <c r="G38" s="118"/>
      <c r="H38" s="119"/>
    </row>
    <row r="39" spans="1:8" ht="19.5" customHeight="1" thickBot="1" x14ac:dyDescent="0.3">
      <c r="A39" s="147" t="s">
        <v>342</v>
      </c>
      <c r="B39" s="109"/>
      <c r="C39" s="92"/>
      <c r="D39" s="152"/>
      <c r="E39" s="148">
        <f>E14+E22+E29+E37</f>
        <v>5675</v>
      </c>
      <c r="F39" s="152"/>
      <c r="G39" s="148">
        <f>G14+G22+G29+G37</f>
        <v>0</v>
      </c>
      <c r="H39" s="149">
        <f>G39/E39</f>
        <v>0</v>
      </c>
    </row>
    <row r="40" spans="1:8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1A49-8FD7-4FBC-804E-61F0B3E564FD}">
  <sheetPr>
    <pageSetUpPr fitToPage="1"/>
  </sheetPr>
  <dimension ref="A1:M57"/>
  <sheetViews>
    <sheetView topLeftCell="A2" zoomScale="80" zoomScaleNormal="80" workbookViewId="0">
      <selection activeCell="O22" sqref="O2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187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120" t="s">
        <v>343</v>
      </c>
      <c r="B8" s="98"/>
      <c r="C8" s="82"/>
      <c r="D8" s="116"/>
      <c r="E8" s="124">
        <f>'FP-SGRD (1)'!E39</f>
        <v>4135</v>
      </c>
      <c r="F8" s="124"/>
      <c r="G8" s="124">
        <f>'VAV-SGRD (1)'!G35</f>
        <v>0</v>
      </c>
      <c r="H8" s="146">
        <f t="shared" ref="H8:H13" si="0">G8/E8</f>
        <v>0</v>
      </c>
      <c r="J8" s="150"/>
    </row>
    <row r="9" spans="1:13" ht="20.100000000000001" customHeight="1" x14ac:dyDescent="0.25">
      <c r="A9" s="120" t="s">
        <v>344</v>
      </c>
      <c r="B9" s="98"/>
      <c r="C9" s="82"/>
      <c r="D9" s="116"/>
      <c r="E9" s="124">
        <f>'FP-SGRD (2)'!E38</f>
        <v>4620</v>
      </c>
      <c r="F9" s="124"/>
      <c r="G9" s="124">
        <f>'VAV-SGRD (2)'!G37</f>
        <v>0</v>
      </c>
      <c r="H9" s="146">
        <f t="shared" si="0"/>
        <v>0</v>
      </c>
      <c r="J9" s="150"/>
    </row>
    <row r="10" spans="1:13" ht="20.100000000000001" customHeight="1" x14ac:dyDescent="0.25">
      <c r="A10" s="120" t="s">
        <v>345</v>
      </c>
      <c r="B10" s="98"/>
      <c r="C10" s="82"/>
      <c r="D10" s="116"/>
      <c r="E10" s="124">
        <f>'FP-SGRD (3)'!E40</f>
        <v>6210</v>
      </c>
      <c r="F10" s="124"/>
      <c r="G10" s="124">
        <f>'VAV-SGRD (3)'!G33</f>
        <v>0</v>
      </c>
      <c r="H10" s="146">
        <f t="shared" si="0"/>
        <v>0</v>
      </c>
      <c r="J10" s="150"/>
    </row>
    <row r="11" spans="1:13" ht="20.100000000000001" customHeight="1" x14ac:dyDescent="0.25">
      <c r="A11" s="120" t="s">
        <v>346</v>
      </c>
      <c r="B11" s="98"/>
      <c r="C11" s="82"/>
      <c r="D11" s="116"/>
      <c r="E11" s="124">
        <f>'FP-SGRD (4)'!E36</f>
        <v>5830</v>
      </c>
      <c r="F11" s="124"/>
      <c r="G11" s="124">
        <f>'VAV-SGRD (4)'!G35</f>
        <v>0</v>
      </c>
      <c r="H11" s="146">
        <f t="shared" si="0"/>
        <v>0</v>
      </c>
      <c r="J11" s="150"/>
    </row>
    <row r="12" spans="1:13" ht="20.100000000000001" customHeight="1" x14ac:dyDescent="0.25">
      <c r="A12" s="120" t="s">
        <v>347</v>
      </c>
      <c r="B12" s="98"/>
      <c r="C12" s="82"/>
      <c r="D12" s="116"/>
      <c r="E12" s="124">
        <f>'FP-SGRD (5)'!E35</f>
        <v>4775</v>
      </c>
      <c r="F12" s="124"/>
      <c r="G12" s="124">
        <f>'VAV-SGRD (5)'!G33</f>
        <v>0</v>
      </c>
      <c r="H12" s="146">
        <f t="shared" si="0"/>
        <v>0</v>
      </c>
      <c r="J12" s="150"/>
      <c r="K12" s="160"/>
    </row>
    <row r="13" spans="1:13" ht="20.100000000000001" customHeight="1" x14ac:dyDescent="0.25">
      <c r="A13" s="120" t="s">
        <v>348</v>
      </c>
      <c r="B13" s="98"/>
      <c r="C13" s="82"/>
      <c r="D13" s="116"/>
      <c r="E13" s="124">
        <f>'FP-SGRD (6)'!E39</f>
        <v>5675</v>
      </c>
      <c r="F13" s="116"/>
      <c r="G13" s="124">
        <f>SUM(G8:G12)</f>
        <v>0</v>
      </c>
      <c r="H13" s="146">
        <f t="shared" si="0"/>
        <v>0</v>
      </c>
      <c r="J13" s="150"/>
      <c r="K13" s="126"/>
    </row>
    <row r="14" spans="1:13" ht="20.100000000000001" customHeight="1" x14ac:dyDescent="0.25">
      <c r="A14" s="120" t="s">
        <v>53</v>
      </c>
      <c r="B14" s="98"/>
      <c r="C14" s="82"/>
      <c r="D14" s="116"/>
      <c r="E14" s="124">
        <f>SUM(E8:E13)</f>
        <v>31245</v>
      </c>
      <c r="F14" s="116"/>
      <c r="G14" s="124">
        <f>SUM(G8:G13)</f>
        <v>0</v>
      </c>
      <c r="H14" s="146">
        <f t="shared" ref="H14" si="1">G14/E14</f>
        <v>0</v>
      </c>
      <c r="J14" s="150"/>
      <c r="K14" s="126"/>
    </row>
    <row r="15" spans="1:13" ht="20.100000000000001" customHeight="1" x14ac:dyDescent="0.25">
      <c r="A15" s="61"/>
      <c r="B15" s="105"/>
      <c r="C15" s="89"/>
      <c r="D15" s="118"/>
      <c r="E15" s="118"/>
      <c r="F15" s="118"/>
      <c r="G15" s="118"/>
      <c r="H15" s="119"/>
      <c r="J15" s="150"/>
      <c r="K15" s="126"/>
    </row>
    <row r="16" spans="1:13" ht="20.100000000000001" customHeight="1" x14ac:dyDescent="0.25">
      <c r="A16" s="61"/>
      <c r="B16" s="105"/>
      <c r="C16" s="89"/>
      <c r="D16" s="118"/>
      <c r="E16" s="118"/>
      <c r="F16" s="118"/>
      <c r="G16" s="118"/>
      <c r="H16" s="119"/>
      <c r="J16" s="150"/>
      <c r="K16" s="160"/>
    </row>
    <row r="17" spans="1:11" ht="20.100000000000001" customHeight="1" x14ac:dyDescent="0.25">
      <c r="A17" s="61"/>
      <c r="B17" s="105"/>
      <c r="C17" s="89"/>
      <c r="D17" s="118"/>
      <c r="E17" s="118"/>
      <c r="F17" s="118"/>
      <c r="G17" s="118"/>
      <c r="H17" s="119"/>
      <c r="J17" s="150"/>
    </row>
    <row r="18" spans="1:11" ht="20.100000000000001" customHeight="1" x14ac:dyDescent="0.25">
      <c r="A18" s="61"/>
      <c r="B18" s="105"/>
      <c r="C18" s="89"/>
      <c r="D18" s="118"/>
      <c r="E18" s="118"/>
      <c r="F18" s="118"/>
      <c r="G18" s="118"/>
      <c r="H18" s="119"/>
      <c r="J18" s="150"/>
    </row>
    <row r="19" spans="1:11" ht="20.100000000000001" customHeight="1" x14ac:dyDescent="0.25">
      <c r="A19" s="61"/>
      <c r="B19" s="105"/>
      <c r="C19" s="89"/>
      <c r="D19" s="118"/>
      <c r="E19" s="118"/>
      <c r="F19" s="118"/>
      <c r="G19" s="118"/>
      <c r="H19" s="119"/>
      <c r="J19" s="150"/>
    </row>
    <row r="20" spans="1:11" ht="20.100000000000001" customHeight="1" x14ac:dyDescent="0.25">
      <c r="A20" s="61"/>
      <c r="B20" s="105"/>
      <c r="C20" s="89"/>
      <c r="D20" s="118"/>
      <c r="E20" s="118"/>
      <c r="F20" s="118"/>
      <c r="G20" s="118"/>
      <c r="H20" s="119"/>
      <c r="J20" s="150"/>
      <c r="K20" s="160"/>
    </row>
    <row r="21" spans="1:11" ht="20.100000000000001" customHeight="1" x14ac:dyDescent="0.25">
      <c r="A21" s="61"/>
      <c r="B21" s="105"/>
      <c r="C21" s="89"/>
      <c r="D21" s="118"/>
      <c r="E21" s="118"/>
      <c r="F21" s="118"/>
      <c r="G21" s="118"/>
      <c r="H21" s="119"/>
      <c r="J21" s="150"/>
    </row>
    <row r="22" spans="1:11" ht="20.100000000000001" customHeight="1" x14ac:dyDescent="0.25">
      <c r="A22" s="61"/>
      <c r="B22" s="105"/>
      <c r="C22" s="89"/>
      <c r="D22" s="118"/>
      <c r="E22" s="118"/>
      <c r="F22" s="118"/>
      <c r="G22" s="118"/>
      <c r="H22" s="119"/>
      <c r="J22" s="150"/>
    </row>
    <row r="23" spans="1:11" s="126" customFormat="1" ht="20.100000000000001" customHeight="1" x14ac:dyDescent="0.25">
      <c r="A23" s="61"/>
      <c r="B23" s="105"/>
      <c r="C23" s="89"/>
      <c r="D23" s="118"/>
      <c r="E23" s="118"/>
      <c r="F23" s="118"/>
      <c r="G23" s="118"/>
      <c r="H23" s="119"/>
      <c r="J23" s="150"/>
      <c r="K23" s="4"/>
    </row>
    <row r="24" spans="1:11" s="126" customFormat="1" ht="20.100000000000001" customHeight="1" x14ac:dyDescent="0.25">
      <c r="A24" s="61"/>
      <c r="B24" s="105"/>
      <c r="C24" s="89"/>
      <c r="D24" s="118"/>
      <c r="E24" s="118"/>
      <c r="F24" s="118"/>
      <c r="G24" s="118"/>
      <c r="H24" s="119"/>
      <c r="J24" s="150"/>
      <c r="K24" s="160"/>
    </row>
    <row r="25" spans="1:11" s="126" customFormat="1" ht="20.100000000000001" customHeight="1" x14ac:dyDescent="0.25">
      <c r="A25" s="61"/>
      <c r="B25" s="105"/>
      <c r="C25" s="89"/>
      <c r="D25" s="118"/>
      <c r="E25" s="118"/>
      <c r="F25" s="118"/>
      <c r="G25" s="118"/>
      <c r="H25" s="119"/>
      <c r="J25" s="150"/>
      <c r="K25" s="150"/>
    </row>
    <row r="26" spans="1:11" s="126" customFormat="1" ht="20.100000000000001" customHeight="1" x14ac:dyDescent="0.25">
      <c r="A26" s="61"/>
      <c r="B26" s="105"/>
      <c r="C26" s="89"/>
      <c r="D26" s="118"/>
      <c r="E26" s="118"/>
      <c r="F26" s="118"/>
      <c r="G26" s="118"/>
      <c r="H26" s="119"/>
      <c r="J26" s="150"/>
      <c r="K26" s="150"/>
    </row>
    <row r="27" spans="1:11" s="126" customFormat="1" ht="20.100000000000001" customHeight="1" x14ac:dyDescent="0.25">
      <c r="A27" s="61"/>
      <c r="B27" s="105"/>
      <c r="C27" s="89"/>
      <c r="D27" s="118"/>
      <c r="E27" s="118"/>
      <c r="F27" s="118"/>
      <c r="G27" s="118"/>
      <c r="H27" s="119"/>
      <c r="J27" s="150"/>
      <c r="K27" s="150"/>
    </row>
    <row r="28" spans="1:11" ht="20.100000000000001" customHeight="1" x14ac:dyDescent="0.25">
      <c r="A28" s="61"/>
      <c r="B28" s="105"/>
      <c r="C28" s="89"/>
      <c r="D28" s="118"/>
      <c r="E28" s="118"/>
      <c r="F28" s="118"/>
      <c r="G28" s="118"/>
      <c r="H28" s="119"/>
      <c r="J28" s="150"/>
      <c r="K28" s="160"/>
    </row>
    <row r="29" spans="1:11" ht="20.100000000000001" customHeight="1" x14ac:dyDescent="0.25">
      <c r="A29" s="61"/>
      <c r="B29" s="105"/>
      <c r="C29" s="89"/>
      <c r="D29" s="118"/>
      <c r="E29" s="118"/>
      <c r="F29" s="118"/>
      <c r="G29" s="118"/>
      <c r="H29" s="119"/>
    </row>
    <row r="30" spans="1:11" ht="20.100000000000001" customHeight="1" x14ac:dyDescent="0.25">
      <c r="A30" s="61"/>
      <c r="B30" s="105"/>
      <c r="C30" s="89"/>
      <c r="D30" s="118"/>
      <c r="E30" s="118"/>
      <c r="F30" s="118"/>
      <c r="G30" s="118"/>
      <c r="H30" s="119"/>
    </row>
    <row r="31" spans="1:11" s="126" customFormat="1" ht="20.100000000000001" customHeight="1" x14ac:dyDescent="0.25">
      <c r="A31" s="61"/>
      <c r="B31" s="105"/>
      <c r="C31" s="89"/>
      <c r="D31" s="118"/>
      <c r="E31" s="118"/>
      <c r="F31" s="118"/>
      <c r="G31" s="118"/>
      <c r="H31" s="119"/>
    </row>
    <row r="32" spans="1:11" ht="20.100000000000001" customHeight="1" x14ac:dyDescent="0.25">
      <c r="A32" s="61"/>
      <c r="B32" s="105"/>
      <c r="C32" s="89"/>
      <c r="D32" s="118"/>
      <c r="E32" s="118"/>
      <c r="F32" s="118"/>
      <c r="G32" s="118"/>
      <c r="H32" s="119"/>
    </row>
    <row r="33" spans="1:8" ht="20.100000000000001" customHeight="1" x14ac:dyDescent="0.25">
      <c r="A33" s="61"/>
      <c r="B33" s="105"/>
      <c r="C33" s="89"/>
      <c r="D33" s="118"/>
      <c r="E33" s="118"/>
      <c r="F33" s="118"/>
      <c r="G33" s="118"/>
      <c r="H33" s="119"/>
    </row>
    <row r="34" spans="1:8" ht="20.100000000000001" customHeight="1" x14ac:dyDescent="0.25">
      <c r="A34" s="61"/>
      <c r="B34" s="105"/>
      <c r="C34" s="89"/>
      <c r="D34" s="118"/>
      <c r="E34" s="118"/>
      <c r="F34" s="118"/>
      <c r="G34" s="118"/>
      <c r="H34" s="119"/>
    </row>
    <row r="35" spans="1:8" ht="20.100000000000001" customHeight="1" x14ac:dyDescent="0.25">
      <c r="A35" s="61"/>
      <c r="B35" s="105"/>
      <c r="C35" s="89"/>
      <c r="D35" s="118"/>
      <c r="E35" s="118"/>
      <c r="F35" s="118"/>
      <c r="G35" s="118"/>
      <c r="H35" s="119"/>
    </row>
    <row r="36" spans="1:8" ht="20.100000000000001" customHeight="1" x14ac:dyDescent="0.25">
      <c r="A36" s="61"/>
      <c r="B36" s="105"/>
      <c r="C36" s="89"/>
      <c r="D36" s="118"/>
      <c r="E36" s="118"/>
      <c r="F36" s="118"/>
      <c r="G36" s="118"/>
      <c r="H36" s="119"/>
    </row>
    <row r="37" spans="1:8" ht="20.100000000000001" customHeight="1" x14ac:dyDescent="0.25">
      <c r="A37" s="61"/>
      <c r="B37" s="105"/>
      <c r="C37" s="89"/>
      <c r="D37" s="118"/>
      <c r="E37" s="118"/>
      <c r="F37" s="118"/>
      <c r="G37" s="118"/>
      <c r="H37" s="119"/>
    </row>
    <row r="38" spans="1:8" ht="20.100000000000001" customHeight="1" x14ac:dyDescent="0.25">
      <c r="A38" s="61"/>
      <c r="B38" s="105"/>
      <c r="C38" s="89"/>
      <c r="D38" s="118"/>
      <c r="E38" s="118"/>
      <c r="F38" s="118"/>
      <c r="G38" s="118"/>
      <c r="H38" s="119"/>
    </row>
    <row r="39" spans="1:8" ht="19.5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8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B627-5876-482A-8D57-334A61D85EE6}">
  <sheetPr>
    <pageSetUpPr fitToPage="1"/>
  </sheetPr>
  <dimension ref="A1:Q59"/>
  <sheetViews>
    <sheetView tabSelected="1" zoomScale="80" zoomScaleNormal="80" zoomScaleSheetLayoutView="96" workbookViewId="0">
      <pane ySplit="7" topLeftCell="A8" activePane="bottomLeft" state="frozen"/>
      <selection activeCell="F20" sqref="F20"/>
      <selection pane="bottomLeft" activeCell="D26" sqref="D26"/>
    </sheetView>
  </sheetViews>
  <sheetFormatPr defaultColWidth="9.140625" defaultRowHeight="15" x14ac:dyDescent="0.25"/>
  <cols>
    <col min="1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7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7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1:17" ht="21" x14ac:dyDescent="0.25">
      <c r="A3" s="8" t="s">
        <v>54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/>
    </row>
    <row r="4" spans="1:17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7" ht="15" customHeight="1" x14ac:dyDescent="0.25">
      <c r="A5" s="77" t="s">
        <v>36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7" ht="6.75" customHeight="1" thickBot="1" x14ac:dyDescent="0.3">
      <c r="A6" s="78"/>
      <c r="B6" s="78"/>
      <c r="C6" s="78"/>
      <c r="D6" s="78"/>
      <c r="E6" s="78"/>
      <c r="F6" s="78"/>
      <c r="G6" s="78"/>
    </row>
    <row r="7" spans="1:17" ht="54.75" thickBot="1" x14ac:dyDescent="0.3">
      <c r="A7" s="79" t="s">
        <v>28</v>
      </c>
      <c r="B7" s="59" t="s">
        <v>29</v>
      </c>
      <c r="C7" s="59" t="s">
        <v>37</v>
      </c>
      <c r="D7" s="59" t="s">
        <v>30</v>
      </c>
      <c r="E7" s="59" t="s">
        <v>31</v>
      </c>
      <c r="F7" s="59" t="s">
        <v>38</v>
      </c>
      <c r="G7" s="59" t="s">
        <v>39</v>
      </c>
      <c r="H7" s="59" t="s">
        <v>40</v>
      </c>
      <c r="I7" s="79" t="s">
        <v>41</v>
      </c>
      <c r="J7" s="59" t="s">
        <v>42</v>
      </c>
      <c r="K7" s="59" t="s">
        <v>43</v>
      </c>
      <c r="L7" s="59" t="s">
        <v>44</v>
      </c>
    </row>
    <row r="8" spans="1:17" ht="20.100000000000001" customHeight="1" x14ac:dyDescent="0.25">
      <c r="A8" s="80" t="s">
        <v>56</v>
      </c>
      <c r="B8" s="81">
        <v>1205</v>
      </c>
      <c r="C8" s="82"/>
      <c r="D8" s="82"/>
      <c r="E8" s="83">
        <v>8</v>
      </c>
      <c r="F8" s="84">
        <v>300</v>
      </c>
      <c r="G8" s="81"/>
      <c r="H8" s="84">
        <f>F8*0.2</f>
        <v>60</v>
      </c>
      <c r="I8" s="81"/>
      <c r="J8" s="84"/>
      <c r="K8" s="81"/>
      <c r="L8" s="85"/>
      <c r="Q8" s="159"/>
    </row>
    <row r="9" spans="1:17" ht="20.100000000000001" customHeight="1" x14ac:dyDescent="0.25">
      <c r="A9" s="80" t="s">
        <v>64</v>
      </c>
      <c r="B9" s="86">
        <v>1202</v>
      </c>
      <c r="C9" s="82"/>
      <c r="D9" s="82"/>
      <c r="E9" s="83">
        <v>8</v>
      </c>
      <c r="F9" s="84">
        <v>380</v>
      </c>
      <c r="G9" s="86"/>
      <c r="H9" s="84">
        <f t="shared" ref="H9:H28" si="0">F9*0.2</f>
        <v>76</v>
      </c>
      <c r="I9" s="81"/>
      <c r="J9" s="84"/>
      <c r="K9" s="81"/>
      <c r="L9" s="87"/>
      <c r="Q9" s="159"/>
    </row>
    <row r="10" spans="1:17" ht="20.100000000000001" customHeight="1" x14ac:dyDescent="0.25">
      <c r="A10" s="80" t="s">
        <v>65</v>
      </c>
      <c r="B10" s="86">
        <v>1246</v>
      </c>
      <c r="C10" s="82"/>
      <c r="D10" s="82"/>
      <c r="E10" s="83">
        <v>8</v>
      </c>
      <c r="F10" s="84">
        <v>370</v>
      </c>
      <c r="G10" s="86"/>
      <c r="H10" s="84">
        <f t="shared" si="0"/>
        <v>74</v>
      </c>
      <c r="I10" s="81"/>
      <c r="J10" s="84"/>
      <c r="K10" s="81"/>
      <c r="L10" s="88"/>
      <c r="N10" s="150" t="s">
        <v>71</v>
      </c>
      <c r="Q10" s="159"/>
    </row>
    <row r="11" spans="1:17" ht="20.100000000000001" customHeight="1" x14ac:dyDescent="0.25">
      <c r="A11" s="80" t="s">
        <v>66</v>
      </c>
      <c r="B11" s="86">
        <v>1247</v>
      </c>
      <c r="C11" s="82"/>
      <c r="D11" s="82"/>
      <c r="E11" s="83">
        <v>12</v>
      </c>
      <c r="F11" s="84">
        <v>1200</v>
      </c>
      <c r="G11" s="86"/>
      <c r="H11" s="84">
        <f t="shared" si="0"/>
        <v>240</v>
      </c>
      <c r="I11" s="81"/>
      <c r="J11" s="84"/>
      <c r="K11" s="81"/>
      <c r="L11" s="88"/>
      <c r="Q11" s="159"/>
    </row>
    <row r="12" spans="1:17" ht="20.100000000000001" customHeight="1" x14ac:dyDescent="0.25">
      <c r="A12" s="80" t="s">
        <v>81</v>
      </c>
      <c r="B12" s="86">
        <v>1201</v>
      </c>
      <c r="C12" s="82"/>
      <c r="D12" s="82"/>
      <c r="E12" s="83">
        <v>6</v>
      </c>
      <c r="F12" s="84">
        <v>330</v>
      </c>
      <c r="G12" s="86"/>
      <c r="H12" s="84">
        <f t="shared" si="0"/>
        <v>66</v>
      </c>
      <c r="I12" s="81"/>
      <c r="J12" s="84"/>
      <c r="K12" s="81"/>
      <c r="L12" s="88"/>
      <c r="Q12" s="159"/>
    </row>
    <row r="13" spans="1:17" ht="20.100000000000001" customHeight="1" x14ac:dyDescent="0.25">
      <c r="A13" s="80" t="s">
        <v>83</v>
      </c>
      <c r="B13" s="86">
        <v>1248</v>
      </c>
      <c r="C13" s="82"/>
      <c r="D13" s="82"/>
      <c r="E13" s="83">
        <v>10</v>
      </c>
      <c r="F13" s="84">
        <v>815</v>
      </c>
      <c r="G13" s="86"/>
      <c r="H13" s="84">
        <f t="shared" si="0"/>
        <v>163</v>
      </c>
      <c r="I13" s="81"/>
      <c r="J13" s="84"/>
      <c r="K13" s="81"/>
      <c r="L13" s="87"/>
      <c r="Q13" s="159"/>
    </row>
    <row r="14" spans="1:17" ht="20.100000000000001" customHeight="1" x14ac:dyDescent="0.25">
      <c r="A14" s="80" t="s">
        <v>84</v>
      </c>
      <c r="B14" s="86">
        <v>1253</v>
      </c>
      <c r="C14" s="82"/>
      <c r="D14" s="82"/>
      <c r="E14" s="83">
        <v>12</v>
      </c>
      <c r="F14" s="84">
        <v>800</v>
      </c>
      <c r="G14" s="86"/>
      <c r="H14" s="84">
        <f t="shared" si="0"/>
        <v>160</v>
      </c>
      <c r="I14" s="81"/>
      <c r="J14" s="84"/>
      <c r="K14" s="81"/>
      <c r="L14" s="88"/>
      <c r="Q14" s="159"/>
    </row>
    <row r="15" spans="1:17" ht="20.100000000000001" customHeight="1" x14ac:dyDescent="0.25">
      <c r="A15" s="80" t="s">
        <v>85</v>
      </c>
      <c r="B15" s="86">
        <v>1284</v>
      </c>
      <c r="C15" s="82"/>
      <c r="D15" s="82"/>
      <c r="E15" s="83">
        <v>12</v>
      </c>
      <c r="F15" s="84">
        <v>710</v>
      </c>
      <c r="G15" s="86"/>
      <c r="H15" s="84">
        <f t="shared" si="0"/>
        <v>142</v>
      </c>
      <c r="I15" s="81"/>
      <c r="J15" s="84"/>
      <c r="K15" s="81"/>
      <c r="L15" s="88"/>
      <c r="Q15" s="159"/>
    </row>
    <row r="16" spans="1:17" ht="20.100000000000001" customHeight="1" x14ac:dyDescent="0.25">
      <c r="A16" s="80" t="s">
        <v>86</v>
      </c>
      <c r="B16" s="86">
        <v>1253</v>
      </c>
      <c r="C16" s="82"/>
      <c r="D16" s="82"/>
      <c r="E16" s="83">
        <v>12</v>
      </c>
      <c r="F16" s="84">
        <v>1200</v>
      </c>
      <c r="G16" s="86"/>
      <c r="H16" s="84">
        <f t="shared" si="0"/>
        <v>240</v>
      </c>
      <c r="I16" s="81"/>
      <c r="J16" s="84"/>
      <c r="K16" s="81"/>
      <c r="L16" s="87"/>
      <c r="Q16" s="159"/>
    </row>
    <row r="17" spans="1:17" ht="20.100000000000001" customHeight="1" x14ac:dyDescent="0.25">
      <c r="A17" s="80" t="s">
        <v>87</v>
      </c>
      <c r="B17" s="86">
        <v>1259</v>
      </c>
      <c r="C17" s="82"/>
      <c r="D17" s="82"/>
      <c r="E17" s="83">
        <v>12</v>
      </c>
      <c r="F17" s="84">
        <v>440</v>
      </c>
      <c r="G17" s="86"/>
      <c r="H17" s="84">
        <f t="shared" si="0"/>
        <v>88</v>
      </c>
      <c r="I17" s="81"/>
      <c r="J17" s="83"/>
      <c r="K17" s="81"/>
      <c r="L17" s="88"/>
      <c r="Q17" s="159"/>
    </row>
    <row r="18" spans="1:17" ht="20.100000000000001" customHeight="1" x14ac:dyDescent="0.25">
      <c r="A18" s="80" t="s">
        <v>88</v>
      </c>
      <c r="B18" s="86">
        <v>1282</v>
      </c>
      <c r="C18" s="82"/>
      <c r="D18" s="82"/>
      <c r="E18" s="83">
        <v>8</v>
      </c>
      <c r="F18" s="84">
        <v>205</v>
      </c>
      <c r="G18" s="86"/>
      <c r="H18" s="84">
        <f t="shared" si="0"/>
        <v>41</v>
      </c>
      <c r="I18" s="81"/>
      <c r="J18" s="84"/>
      <c r="K18" s="81"/>
      <c r="L18" s="88"/>
      <c r="Q18" s="159"/>
    </row>
    <row r="19" spans="1:17" ht="20.100000000000001" customHeight="1" x14ac:dyDescent="0.25">
      <c r="A19" s="80" t="s">
        <v>89</v>
      </c>
      <c r="B19" s="86">
        <v>1260</v>
      </c>
      <c r="C19" s="82"/>
      <c r="D19" s="82"/>
      <c r="E19" s="83">
        <v>12</v>
      </c>
      <c r="F19" s="84">
        <v>1200</v>
      </c>
      <c r="G19" s="86"/>
      <c r="H19" s="84">
        <f t="shared" si="0"/>
        <v>240</v>
      </c>
      <c r="I19" s="81"/>
      <c r="J19" s="84"/>
      <c r="K19" s="81"/>
      <c r="L19" s="88"/>
      <c r="Q19" s="159"/>
    </row>
    <row r="20" spans="1:17" ht="20.100000000000001" customHeight="1" x14ac:dyDescent="0.25">
      <c r="A20" s="80" t="s">
        <v>116</v>
      </c>
      <c r="B20" s="86">
        <v>1260</v>
      </c>
      <c r="C20" s="82"/>
      <c r="D20" s="82"/>
      <c r="E20" s="83">
        <v>12</v>
      </c>
      <c r="F20" s="84">
        <v>1200</v>
      </c>
      <c r="G20" s="86"/>
      <c r="H20" s="84">
        <f t="shared" si="0"/>
        <v>240</v>
      </c>
      <c r="I20" s="81"/>
      <c r="J20" s="84"/>
      <c r="K20" s="81"/>
      <c r="L20" s="88"/>
      <c r="Q20" s="159"/>
    </row>
    <row r="21" spans="1:17" ht="20.100000000000001" customHeight="1" x14ac:dyDescent="0.25">
      <c r="A21" s="80" t="s">
        <v>117</v>
      </c>
      <c r="B21" s="86">
        <v>1281</v>
      </c>
      <c r="C21" s="82"/>
      <c r="D21" s="82"/>
      <c r="E21" s="83">
        <v>12</v>
      </c>
      <c r="F21" s="84">
        <v>1200</v>
      </c>
      <c r="G21" s="86"/>
      <c r="H21" s="84">
        <f t="shared" si="0"/>
        <v>240</v>
      </c>
      <c r="I21" s="81"/>
      <c r="J21" s="84"/>
      <c r="K21" s="81"/>
      <c r="L21" s="88"/>
    </row>
    <row r="22" spans="1:17" ht="20.100000000000001" customHeight="1" x14ac:dyDescent="0.25">
      <c r="A22" s="80" t="s">
        <v>118</v>
      </c>
      <c r="B22" s="86">
        <v>1281</v>
      </c>
      <c r="C22" s="82"/>
      <c r="D22" s="82"/>
      <c r="E22" s="83">
        <v>12</v>
      </c>
      <c r="F22" s="84">
        <v>800</v>
      </c>
      <c r="G22" s="86"/>
      <c r="H22" s="84">
        <f t="shared" si="0"/>
        <v>160</v>
      </c>
      <c r="I22" s="81"/>
      <c r="J22" s="84"/>
      <c r="K22" s="81"/>
      <c r="L22" s="88"/>
    </row>
    <row r="23" spans="1:17" ht="20.100000000000001" customHeight="1" x14ac:dyDescent="0.25">
      <c r="A23" s="80" t="s">
        <v>119</v>
      </c>
      <c r="B23" s="86">
        <v>1211</v>
      </c>
      <c r="C23" s="82"/>
      <c r="D23" s="82"/>
      <c r="E23" s="83">
        <v>12</v>
      </c>
      <c r="F23" s="84">
        <v>850</v>
      </c>
      <c r="G23" s="86"/>
      <c r="H23" s="84">
        <f t="shared" si="0"/>
        <v>170</v>
      </c>
      <c r="I23" s="81"/>
      <c r="J23" s="84"/>
      <c r="K23" s="81"/>
      <c r="L23" s="88"/>
      <c r="Q23" s="159"/>
    </row>
    <row r="24" spans="1:17" ht="20.100000000000001" customHeight="1" x14ac:dyDescent="0.25">
      <c r="A24" s="80" t="s">
        <v>120</v>
      </c>
      <c r="B24" s="86">
        <v>1235</v>
      </c>
      <c r="C24" s="82"/>
      <c r="D24" s="82"/>
      <c r="E24" s="83">
        <v>12</v>
      </c>
      <c r="F24" s="84">
        <v>400</v>
      </c>
      <c r="G24" s="86"/>
      <c r="H24" s="84">
        <f t="shared" si="0"/>
        <v>80</v>
      </c>
      <c r="I24" s="81"/>
      <c r="J24" s="84"/>
      <c r="K24" s="81"/>
      <c r="L24" s="88"/>
      <c r="Q24" s="159"/>
    </row>
    <row r="25" spans="1:17" ht="20.100000000000001" customHeight="1" x14ac:dyDescent="0.25">
      <c r="A25" s="80" t="s">
        <v>149</v>
      </c>
      <c r="B25" s="86">
        <v>1228</v>
      </c>
      <c r="C25" s="82"/>
      <c r="D25" s="82"/>
      <c r="E25" s="83">
        <v>12</v>
      </c>
      <c r="F25" s="84">
        <v>600</v>
      </c>
      <c r="G25" s="86"/>
      <c r="H25" s="84">
        <f t="shared" si="0"/>
        <v>120</v>
      </c>
      <c r="I25" s="81"/>
      <c r="J25" s="84"/>
      <c r="K25" s="81"/>
      <c r="L25" s="88"/>
    </row>
    <row r="26" spans="1:17" ht="20.100000000000001" customHeight="1" x14ac:dyDescent="0.25">
      <c r="A26" s="80" t="s">
        <v>150</v>
      </c>
      <c r="B26" s="86">
        <v>1251</v>
      </c>
      <c r="C26" s="82"/>
      <c r="D26" s="82"/>
      <c r="E26" s="83">
        <v>6</v>
      </c>
      <c r="F26" s="84">
        <v>205</v>
      </c>
      <c r="G26" s="86"/>
      <c r="H26" s="84">
        <f t="shared" si="0"/>
        <v>41</v>
      </c>
      <c r="I26" s="81"/>
      <c r="J26" s="84"/>
      <c r="K26" s="81"/>
      <c r="L26" s="88"/>
    </row>
    <row r="27" spans="1:17" ht="20.100000000000001" customHeight="1" x14ac:dyDescent="0.25">
      <c r="A27" s="80" t="s">
        <v>151</v>
      </c>
      <c r="B27" s="86">
        <v>1224</v>
      </c>
      <c r="C27" s="82"/>
      <c r="D27" s="82"/>
      <c r="E27" s="83">
        <v>12</v>
      </c>
      <c r="F27" s="84">
        <v>800</v>
      </c>
      <c r="G27" s="86"/>
      <c r="H27" s="84">
        <f t="shared" si="0"/>
        <v>160</v>
      </c>
      <c r="I27" s="81"/>
      <c r="J27" s="84"/>
      <c r="K27" s="81"/>
      <c r="L27" s="88"/>
    </row>
    <row r="28" spans="1:17" ht="20.100000000000001" customHeight="1" x14ac:dyDescent="0.25">
      <c r="A28" s="80" t="s">
        <v>152</v>
      </c>
      <c r="B28" s="86">
        <v>1224</v>
      </c>
      <c r="C28" s="82"/>
      <c r="D28" s="82"/>
      <c r="E28" s="83">
        <v>12</v>
      </c>
      <c r="F28" s="84">
        <v>1200</v>
      </c>
      <c r="G28" s="86"/>
      <c r="H28" s="84">
        <f t="shared" si="0"/>
        <v>240</v>
      </c>
      <c r="I28" s="81"/>
      <c r="J28" s="84"/>
      <c r="K28" s="81"/>
      <c r="L28" s="87"/>
      <c r="Q28" s="159"/>
    </row>
    <row r="29" spans="1:17" ht="20.100000000000001" customHeight="1" x14ac:dyDescent="0.25">
      <c r="A29" s="80"/>
      <c r="B29" s="86"/>
      <c r="C29" s="82"/>
      <c r="D29" s="82"/>
      <c r="E29" s="83"/>
      <c r="F29" s="84"/>
      <c r="G29" s="86"/>
      <c r="H29" s="84"/>
      <c r="I29" s="81"/>
      <c r="J29" s="84"/>
      <c r="K29" s="81"/>
      <c r="L29" s="88"/>
    </row>
    <row r="30" spans="1:17" ht="20.100000000000001" customHeight="1" x14ac:dyDescent="0.25">
      <c r="A30" s="161" t="s">
        <v>53</v>
      </c>
      <c r="B30" s="162"/>
      <c r="C30" s="145"/>
      <c r="D30" s="145"/>
      <c r="E30" s="163"/>
      <c r="F30" s="164">
        <f>SUM(F8:F29)</f>
        <v>15205</v>
      </c>
      <c r="G30" s="162"/>
      <c r="H30" s="164">
        <f>SUM(H8:H29)</f>
        <v>3041</v>
      </c>
      <c r="I30" s="165"/>
      <c r="J30" s="164"/>
      <c r="K30" s="165"/>
      <c r="L30" s="166"/>
    </row>
    <row r="31" spans="1:17" ht="20.100000000000001" customHeight="1" x14ac:dyDescent="0.25">
      <c r="A31" s="80"/>
      <c r="B31" s="86"/>
      <c r="C31" s="82"/>
      <c r="D31" s="82"/>
      <c r="E31" s="83"/>
      <c r="F31" s="84"/>
      <c r="G31" s="86"/>
      <c r="H31" s="84"/>
      <c r="I31" s="81"/>
      <c r="J31" s="84"/>
      <c r="K31" s="81"/>
      <c r="L31" s="88"/>
    </row>
    <row r="32" spans="1:17" ht="20.100000000000001" customHeight="1" x14ac:dyDescent="0.25">
      <c r="A32" s="80"/>
      <c r="B32" s="86"/>
      <c r="C32" s="82"/>
      <c r="D32" s="82"/>
      <c r="E32" s="83"/>
      <c r="F32" s="84"/>
      <c r="G32" s="86"/>
      <c r="H32" s="84"/>
      <c r="I32" s="81"/>
      <c r="J32" s="84"/>
      <c r="K32" s="81"/>
      <c r="L32" s="88"/>
    </row>
    <row r="33" spans="1:12" ht="20.100000000000001" customHeight="1" x14ac:dyDescent="0.25">
      <c r="A33" s="80"/>
      <c r="B33" s="86"/>
      <c r="C33" s="82"/>
      <c r="D33" s="82"/>
      <c r="E33" s="83"/>
      <c r="F33" s="84"/>
      <c r="G33" s="86"/>
      <c r="H33" s="84"/>
      <c r="I33" s="81"/>
      <c r="J33" s="84"/>
      <c r="K33" s="81"/>
      <c r="L33" s="88"/>
    </row>
    <row r="34" spans="1:12" ht="20.100000000000001" customHeight="1" x14ac:dyDescent="0.25">
      <c r="A34" s="80"/>
      <c r="B34" s="86"/>
      <c r="C34" s="82"/>
      <c r="D34" s="82"/>
      <c r="E34" s="83"/>
      <c r="F34" s="84"/>
      <c r="G34" s="86"/>
      <c r="H34" s="84"/>
      <c r="I34" s="81"/>
      <c r="J34" s="84"/>
      <c r="K34" s="81"/>
      <c r="L34" s="88"/>
    </row>
    <row r="35" spans="1:12" ht="20.100000000000001" customHeight="1" x14ac:dyDescent="0.25">
      <c r="A35" s="80"/>
      <c r="B35" s="86"/>
      <c r="C35" s="82"/>
      <c r="D35" s="82"/>
      <c r="E35" s="83"/>
      <c r="F35" s="84"/>
      <c r="G35" s="86"/>
      <c r="H35" s="84"/>
      <c r="I35" s="81"/>
      <c r="J35" s="84"/>
      <c r="K35" s="81"/>
      <c r="L35" s="88"/>
    </row>
    <row r="36" spans="1:12" ht="20.100000000000001" customHeight="1" x14ac:dyDescent="0.25">
      <c r="A36" s="80"/>
      <c r="B36" s="86"/>
      <c r="C36" s="82"/>
      <c r="D36" s="82"/>
      <c r="E36" s="83"/>
      <c r="F36" s="84"/>
      <c r="G36" s="86"/>
      <c r="H36" s="84"/>
      <c r="I36" s="81"/>
      <c r="J36" s="84"/>
      <c r="K36" s="81"/>
      <c r="L36" s="88"/>
    </row>
    <row r="37" spans="1:12" ht="20.100000000000001" customHeight="1" x14ac:dyDescent="0.25">
      <c r="A37" s="80"/>
      <c r="B37" s="86"/>
      <c r="C37" s="82"/>
      <c r="D37" s="82"/>
      <c r="E37" s="83"/>
      <c r="F37" s="84"/>
      <c r="G37" s="86"/>
      <c r="H37" s="84"/>
      <c r="I37" s="81"/>
      <c r="J37" s="84"/>
      <c r="K37" s="81"/>
      <c r="L37" s="88"/>
    </row>
    <row r="38" spans="1:12" ht="20.100000000000001" customHeight="1" x14ac:dyDescent="0.25">
      <c r="A38" s="80"/>
      <c r="B38" s="86"/>
      <c r="C38" s="82"/>
      <c r="D38" s="82"/>
      <c r="E38" s="83"/>
      <c r="F38" s="84"/>
      <c r="G38" s="86"/>
      <c r="H38" s="84"/>
      <c r="I38" s="81"/>
      <c r="J38" s="84"/>
      <c r="K38" s="81"/>
      <c r="L38" s="88"/>
    </row>
    <row r="39" spans="1:12" ht="20.100000000000001" customHeight="1" x14ac:dyDescent="0.25">
      <c r="A39" s="80"/>
      <c r="B39" s="86"/>
      <c r="C39" s="82"/>
      <c r="D39" s="82"/>
      <c r="E39" s="83"/>
      <c r="F39" s="84"/>
      <c r="G39" s="86"/>
      <c r="H39" s="84"/>
      <c r="I39" s="81"/>
      <c r="J39" s="84"/>
      <c r="K39" s="81"/>
      <c r="L39" s="88"/>
    </row>
    <row r="40" spans="1:12" ht="20.100000000000001" customHeight="1" x14ac:dyDescent="0.25">
      <c r="A40" s="80"/>
      <c r="B40" s="86"/>
      <c r="C40" s="82"/>
      <c r="D40" s="82"/>
      <c r="E40" s="83"/>
      <c r="F40" s="84"/>
      <c r="G40" s="86"/>
      <c r="H40" s="84"/>
      <c r="I40" s="81"/>
      <c r="J40" s="84"/>
      <c r="K40" s="81"/>
      <c r="L40" s="88"/>
    </row>
    <row r="41" spans="1:12" ht="20.100000000000001" customHeight="1" x14ac:dyDescent="0.25">
      <c r="A41" s="80"/>
      <c r="B41" s="86"/>
      <c r="C41" s="82"/>
      <c r="D41" s="82"/>
      <c r="E41" s="83"/>
      <c r="F41" s="84"/>
      <c r="G41" s="86"/>
      <c r="H41" s="84"/>
      <c r="I41" s="81"/>
      <c r="J41" s="84"/>
      <c r="K41" s="81"/>
      <c r="L41" s="88"/>
    </row>
    <row r="42" spans="1:12" ht="20.100000000000001" customHeight="1" x14ac:dyDescent="0.25">
      <c r="A42" s="80"/>
      <c r="B42" s="86"/>
      <c r="C42" s="82"/>
      <c r="D42" s="82"/>
      <c r="E42" s="83"/>
      <c r="F42" s="84"/>
      <c r="G42" s="86"/>
      <c r="H42" s="84"/>
      <c r="I42" s="81"/>
      <c r="J42" s="84"/>
      <c r="K42" s="81"/>
      <c r="L42" s="88"/>
    </row>
    <row r="43" spans="1:12" ht="20.100000000000001" customHeight="1" x14ac:dyDescent="0.25">
      <c r="A43" s="80"/>
      <c r="B43" s="86"/>
      <c r="C43" s="82"/>
      <c r="D43" s="82"/>
      <c r="E43" s="83"/>
      <c r="F43" s="84"/>
      <c r="G43" s="86"/>
      <c r="H43" s="84"/>
      <c r="I43" s="81"/>
      <c r="J43" s="84"/>
      <c r="K43" s="81"/>
      <c r="L43" s="88"/>
    </row>
    <row r="44" spans="1:12" ht="20.100000000000001" customHeight="1" x14ac:dyDescent="0.25">
      <c r="A44" s="80"/>
      <c r="B44" s="86"/>
      <c r="C44" s="82"/>
      <c r="D44" s="82"/>
      <c r="E44" s="83"/>
      <c r="F44" s="84"/>
      <c r="G44" s="86"/>
      <c r="H44" s="84"/>
      <c r="I44" s="81"/>
      <c r="J44" s="84"/>
      <c r="K44" s="81"/>
      <c r="L44" s="88"/>
    </row>
    <row r="45" spans="1:12" ht="20.100000000000001" customHeight="1" x14ac:dyDescent="0.25">
      <c r="A45" s="80"/>
      <c r="B45" s="86"/>
      <c r="C45" s="82"/>
      <c r="D45" s="82"/>
      <c r="E45" s="83"/>
      <c r="F45" s="84"/>
      <c r="G45" s="86"/>
      <c r="H45" s="84"/>
      <c r="I45" s="81"/>
      <c r="J45" s="84"/>
      <c r="K45" s="81"/>
      <c r="L45" s="88"/>
    </row>
    <row r="46" spans="1:12" ht="20.100000000000001" customHeight="1" x14ac:dyDescent="0.25">
      <c r="A46" s="80"/>
      <c r="B46" s="86"/>
      <c r="C46" s="82"/>
      <c r="D46" s="82"/>
      <c r="E46" s="83"/>
      <c r="F46" s="84"/>
      <c r="G46" s="86"/>
      <c r="H46" s="84"/>
      <c r="I46" s="81"/>
      <c r="J46" s="84"/>
      <c r="K46" s="81"/>
      <c r="L46" s="88"/>
    </row>
    <row r="47" spans="1:12" ht="20.100000000000001" customHeight="1" x14ac:dyDescent="0.25">
      <c r="A47" s="80"/>
      <c r="B47" s="86"/>
      <c r="C47" s="82"/>
      <c r="D47" s="82"/>
      <c r="E47" s="83"/>
      <c r="F47" s="84"/>
      <c r="G47" s="86"/>
      <c r="H47" s="84"/>
      <c r="I47" s="81"/>
      <c r="J47" s="84"/>
      <c r="K47" s="81"/>
      <c r="L47" s="88"/>
    </row>
    <row r="48" spans="1:12" ht="20.100000000000001" customHeight="1" x14ac:dyDescent="0.25">
      <c r="A48" s="80"/>
      <c r="B48" s="86"/>
      <c r="C48" s="82"/>
      <c r="D48" s="82"/>
      <c r="E48" s="83"/>
      <c r="F48" s="84"/>
      <c r="G48" s="86"/>
      <c r="H48" s="84"/>
      <c r="I48" s="81"/>
      <c r="J48" s="84"/>
      <c r="K48" s="81"/>
      <c r="L48" s="88"/>
    </row>
    <row r="49" spans="1:12" ht="20.100000000000001" customHeight="1" x14ac:dyDescent="0.25">
      <c r="A49" s="80"/>
      <c r="B49" s="86"/>
      <c r="C49" s="82"/>
      <c r="D49" s="82"/>
      <c r="E49" s="83"/>
      <c r="F49" s="84"/>
      <c r="G49" s="86"/>
      <c r="H49" s="84"/>
      <c r="I49" s="81"/>
      <c r="J49" s="84"/>
      <c r="K49" s="81"/>
      <c r="L49" s="88"/>
    </row>
    <row r="50" spans="1:12" ht="20.100000000000001" customHeight="1" x14ac:dyDescent="0.25">
      <c r="A50" s="80"/>
      <c r="B50" s="86"/>
      <c r="C50" s="82"/>
      <c r="D50" s="82"/>
      <c r="E50" s="83"/>
      <c r="F50" s="84"/>
      <c r="G50" s="86"/>
      <c r="H50" s="84"/>
      <c r="I50" s="81"/>
      <c r="J50" s="84"/>
      <c r="K50" s="81"/>
      <c r="L50" s="88"/>
    </row>
    <row r="51" spans="1:12" ht="20.100000000000001" customHeight="1" thickBot="1" x14ac:dyDescent="0.3">
      <c r="A51" s="90"/>
      <c r="B51" s="91"/>
      <c r="C51" s="92"/>
      <c r="D51" s="92"/>
      <c r="E51" s="92"/>
      <c r="F51" s="93"/>
      <c r="G51" s="91"/>
      <c r="H51" s="93"/>
      <c r="I51" s="91"/>
      <c r="J51" s="93"/>
      <c r="K51" s="91"/>
      <c r="L51" s="94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8" spans="1:12" x14ac:dyDescent="0.25">
      <c r="A58" s="95"/>
    </row>
    <row r="59" spans="1:12" x14ac:dyDescent="0.25">
      <c r="A59" s="7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DE76-1DFA-4394-BBDC-AE509AD83D54}">
  <sheetPr>
    <pageSetUpPr fitToPage="1"/>
  </sheetPr>
  <dimension ref="A1:M57"/>
  <sheetViews>
    <sheetView topLeftCell="A3"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57</v>
      </c>
      <c r="B8" s="98">
        <v>1205</v>
      </c>
      <c r="C8" s="82" t="s">
        <v>59</v>
      </c>
      <c r="D8" s="116">
        <v>8</v>
      </c>
      <c r="E8" s="116">
        <v>200</v>
      </c>
      <c r="F8" s="116"/>
      <c r="G8" s="116"/>
      <c r="H8" s="117">
        <f t="shared" ref="H8:H38" si="0">G8/E8</f>
        <v>0</v>
      </c>
    </row>
    <row r="9" spans="1:13" ht="20.100000000000001" customHeight="1" x14ac:dyDescent="0.25">
      <c r="A9" s="61" t="s">
        <v>58</v>
      </c>
      <c r="B9" s="98">
        <v>1287</v>
      </c>
      <c r="C9" s="82" t="s">
        <v>59</v>
      </c>
      <c r="D9" s="116">
        <v>6</v>
      </c>
      <c r="E9" s="116">
        <v>100</v>
      </c>
      <c r="F9" s="116"/>
      <c r="G9" s="116"/>
      <c r="H9" s="117">
        <f t="shared" ref="H9:H18" si="1">G9/E9</f>
        <v>0</v>
      </c>
    </row>
    <row r="10" spans="1:13" ht="20.100000000000001" customHeight="1" x14ac:dyDescent="0.25">
      <c r="A10" s="120" t="s">
        <v>56</v>
      </c>
      <c r="B10" s="144"/>
      <c r="C10" s="145"/>
      <c r="D10" s="124"/>
      <c r="E10" s="124">
        <f>SUM(E8:E9)</f>
        <v>300</v>
      </c>
      <c r="F10" s="124"/>
      <c r="G10" s="124">
        <f>SUM(G8:G9)</f>
        <v>0</v>
      </c>
      <c r="H10" s="146">
        <f t="shared" si="1"/>
        <v>0</v>
      </c>
    </row>
    <row r="11" spans="1:13" ht="20.100000000000001" customHeight="1" x14ac:dyDescent="0.25">
      <c r="A11" s="61"/>
      <c r="B11" s="98"/>
      <c r="C11" s="82"/>
      <c r="D11" s="116"/>
      <c r="E11" s="116"/>
      <c r="F11" s="116"/>
      <c r="G11" s="116"/>
      <c r="H11" s="117"/>
    </row>
    <row r="12" spans="1:13" s="126" customFormat="1" ht="20.100000000000001" customHeight="1" x14ac:dyDescent="0.25">
      <c r="A12" s="61" t="s">
        <v>60</v>
      </c>
      <c r="B12" s="98">
        <v>1202</v>
      </c>
      <c r="C12" s="82" t="s">
        <v>63</v>
      </c>
      <c r="D12" s="116"/>
      <c r="E12" s="116">
        <v>165</v>
      </c>
      <c r="F12" s="116"/>
      <c r="G12" s="116"/>
      <c r="H12" s="117">
        <f t="shared" si="1"/>
        <v>0</v>
      </c>
    </row>
    <row r="13" spans="1:13" s="126" customFormat="1" ht="20.100000000000001" customHeight="1" x14ac:dyDescent="0.25">
      <c r="A13" s="61" t="s">
        <v>61</v>
      </c>
      <c r="B13" s="98">
        <v>1202</v>
      </c>
      <c r="C13" s="82" t="s">
        <v>63</v>
      </c>
      <c r="D13" s="116"/>
      <c r="E13" s="116">
        <v>165</v>
      </c>
      <c r="F13" s="116"/>
      <c r="G13" s="116"/>
      <c r="H13" s="117">
        <f t="shared" si="1"/>
        <v>0</v>
      </c>
    </row>
    <row r="14" spans="1:13" s="126" customFormat="1" ht="20.100000000000001" customHeight="1" x14ac:dyDescent="0.25">
      <c r="A14" s="61" t="s">
        <v>62</v>
      </c>
      <c r="B14" s="98">
        <v>1204</v>
      </c>
      <c r="C14" s="82" t="s">
        <v>59</v>
      </c>
      <c r="D14" s="116">
        <v>6</v>
      </c>
      <c r="E14" s="116">
        <v>50</v>
      </c>
      <c r="F14" s="116"/>
      <c r="G14" s="116"/>
      <c r="H14" s="117">
        <f t="shared" si="1"/>
        <v>0</v>
      </c>
    </row>
    <row r="15" spans="1:13" s="126" customFormat="1" ht="20.100000000000001" customHeight="1" x14ac:dyDescent="0.25">
      <c r="A15" s="120" t="s">
        <v>64</v>
      </c>
      <c r="B15" s="144"/>
      <c r="C15" s="145"/>
      <c r="D15" s="124"/>
      <c r="E15" s="124">
        <f>SUM(E12:E14)</f>
        <v>380</v>
      </c>
      <c r="F15" s="124"/>
      <c r="G15" s="124">
        <f>SUM(G12:G14)</f>
        <v>0</v>
      </c>
      <c r="H15" s="146">
        <f t="shared" ref="H15:H16" si="2">G15/E15</f>
        <v>0</v>
      </c>
    </row>
    <row r="16" spans="1:13" s="126" customFormat="1" ht="20.100000000000001" customHeight="1" x14ac:dyDescent="0.25">
      <c r="A16" s="61"/>
      <c r="B16" s="98"/>
      <c r="C16" s="82"/>
      <c r="D16" s="116"/>
      <c r="E16" s="116"/>
      <c r="F16" s="116"/>
      <c r="G16" s="116"/>
      <c r="H16" s="117"/>
    </row>
    <row r="17" spans="1:8" ht="20.100000000000001" customHeight="1" x14ac:dyDescent="0.25">
      <c r="A17" s="61" t="s">
        <v>67</v>
      </c>
      <c r="B17" s="98">
        <v>1246</v>
      </c>
      <c r="C17" s="82" t="s">
        <v>59</v>
      </c>
      <c r="D17" s="116">
        <v>8</v>
      </c>
      <c r="E17" s="116">
        <v>160</v>
      </c>
      <c r="F17" s="116"/>
      <c r="G17" s="116"/>
      <c r="H17" s="117">
        <f t="shared" si="1"/>
        <v>0</v>
      </c>
    </row>
    <row r="18" spans="1:8" ht="20.100000000000001" customHeight="1" x14ac:dyDescent="0.25">
      <c r="A18" s="61" t="s">
        <v>68</v>
      </c>
      <c r="B18" s="98">
        <v>1246</v>
      </c>
      <c r="C18" s="82" t="s">
        <v>59</v>
      </c>
      <c r="D18" s="116">
        <v>8</v>
      </c>
      <c r="E18" s="116">
        <v>160</v>
      </c>
      <c r="F18" s="116"/>
      <c r="G18" s="116"/>
      <c r="H18" s="117">
        <f t="shared" si="1"/>
        <v>0</v>
      </c>
    </row>
    <row r="19" spans="1:8" ht="20.100000000000001" customHeight="1" x14ac:dyDescent="0.25">
      <c r="A19" s="61" t="s">
        <v>69</v>
      </c>
      <c r="B19" s="98" t="s">
        <v>70</v>
      </c>
      <c r="C19" s="82" t="s">
        <v>59</v>
      </c>
      <c r="D19" s="116">
        <v>6</v>
      </c>
      <c r="E19" s="116">
        <v>50</v>
      </c>
      <c r="F19" s="116"/>
      <c r="G19" s="116"/>
      <c r="H19" s="119">
        <f t="shared" si="0"/>
        <v>0</v>
      </c>
    </row>
    <row r="20" spans="1:8" s="126" customFormat="1" ht="20.100000000000001" customHeight="1" x14ac:dyDescent="0.25">
      <c r="A20" s="120" t="s">
        <v>65</v>
      </c>
      <c r="B20" s="144"/>
      <c r="C20" s="145"/>
      <c r="D20" s="124"/>
      <c r="E20" s="124">
        <f>SUM(E17:E19)</f>
        <v>370</v>
      </c>
      <c r="F20" s="124"/>
      <c r="G20" s="124">
        <f>SUM(G17:G19)</f>
        <v>0</v>
      </c>
      <c r="H20" s="146">
        <f t="shared" si="0"/>
        <v>0</v>
      </c>
    </row>
    <row r="21" spans="1:8" ht="20.100000000000001" customHeight="1" x14ac:dyDescent="0.25">
      <c r="A21" s="61"/>
      <c r="B21" s="98"/>
      <c r="C21" s="82"/>
      <c r="D21" s="116"/>
      <c r="E21" s="116"/>
      <c r="F21" s="116"/>
      <c r="G21" s="116"/>
      <c r="H21" s="117"/>
    </row>
    <row r="22" spans="1:8" ht="20.100000000000001" customHeight="1" x14ac:dyDescent="0.25">
      <c r="A22" s="61" t="s">
        <v>72</v>
      </c>
      <c r="B22" s="105">
        <v>1247</v>
      </c>
      <c r="C22" s="89" t="s">
        <v>59</v>
      </c>
      <c r="D22" s="118">
        <v>8</v>
      </c>
      <c r="E22" s="118">
        <v>200</v>
      </c>
      <c r="F22" s="118"/>
      <c r="G22" s="118"/>
      <c r="H22" s="119">
        <f t="shared" si="0"/>
        <v>0</v>
      </c>
    </row>
    <row r="23" spans="1:8" ht="20.100000000000001" customHeight="1" x14ac:dyDescent="0.25">
      <c r="A23" s="61" t="s">
        <v>73</v>
      </c>
      <c r="B23" s="105">
        <v>1247</v>
      </c>
      <c r="C23" s="89" t="s">
        <v>59</v>
      </c>
      <c r="D23" s="118">
        <v>8</v>
      </c>
      <c r="E23" s="118">
        <v>200</v>
      </c>
      <c r="F23" s="118"/>
      <c r="G23" s="118"/>
      <c r="H23" s="119">
        <f t="shared" si="0"/>
        <v>0</v>
      </c>
    </row>
    <row r="24" spans="1:8" ht="20.100000000000001" customHeight="1" x14ac:dyDescent="0.25">
      <c r="A24" s="61" t="s">
        <v>74</v>
      </c>
      <c r="B24" s="105">
        <v>1247</v>
      </c>
      <c r="C24" s="89" t="s">
        <v>59</v>
      </c>
      <c r="D24" s="118">
        <v>8</v>
      </c>
      <c r="E24" s="118">
        <v>200</v>
      </c>
      <c r="F24" s="118"/>
      <c r="G24" s="118"/>
      <c r="H24" s="119">
        <f t="shared" si="0"/>
        <v>0</v>
      </c>
    </row>
    <row r="25" spans="1:8" ht="20.100000000000001" customHeight="1" x14ac:dyDescent="0.25">
      <c r="A25" s="61" t="s">
        <v>75</v>
      </c>
      <c r="B25" s="105">
        <v>1247</v>
      </c>
      <c r="C25" s="89" t="s">
        <v>59</v>
      </c>
      <c r="D25" s="118">
        <v>8</v>
      </c>
      <c r="E25" s="118">
        <v>200</v>
      </c>
      <c r="F25" s="118"/>
      <c r="G25" s="118"/>
      <c r="H25" s="119">
        <f t="shared" si="0"/>
        <v>0</v>
      </c>
    </row>
    <row r="26" spans="1:8" ht="20.100000000000001" customHeight="1" x14ac:dyDescent="0.25">
      <c r="A26" s="61" t="s">
        <v>76</v>
      </c>
      <c r="B26" s="105">
        <v>1247</v>
      </c>
      <c r="C26" s="89" t="s">
        <v>59</v>
      </c>
      <c r="D26" s="118">
        <v>8</v>
      </c>
      <c r="E26" s="118">
        <v>200</v>
      </c>
      <c r="F26" s="118"/>
      <c r="G26" s="118"/>
      <c r="H26" s="119">
        <f t="shared" si="0"/>
        <v>0</v>
      </c>
    </row>
    <row r="27" spans="1:8" ht="20.100000000000001" customHeight="1" x14ac:dyDescent="0.25">
      <c r="A27" s="61" t="s">
        <v>77</v>
      </c>
      <c r="B27" s="105">
        <v>1247</v>
      </c>
      <c r="C27" s="89" t="s">
        <v>59</v>
      </c>
      <c r="D27" s="118">
        <v>8</v>
      </c>
      <c r="E27" s="118">
        <v>200</v>
      </c>
      <c r="F27" s="118"/>
      <c r="G27" s="118"/>
      <c r="H27" s="119">
        <f t="shared" si="0"/>
        <v>0</v>
      </c>
    </row>
    <row r="28" spans="1:8" ht="20.100000000000001" customHeight="1" x14ac:dyDescent="0.25">
      <c r="A28" s="120" t="s">
        <v>66</v>
      </c>
      <c r="B28" s="144"/>
      <c r="C28" s="145"/>
      <c r="D28" s="124"/>
      <c r="E28" s="124">
        <f>SUM(E22:E27)</f>
        <v>1200</v>
      </c>
      <c r="F28" s="124"/>
      <c r="G28" s="124">
        <f>SUM(G22:G27)</f>
        <v>0</v>
      </c>
      <c r="H28" s="146">
        <f t="shared" ref="H28:H29" si="3">G28/E28</f>
        <v>0</v>
      </c>
    </row>
    <row r="29" spans="1:8" ht="20.100000000000001" customHeight="1" x14ac:dyDescent="0.25">
      <c r="A29" s="61"/>
      <c r="B29" s="98"/>
      <c r="C29" s="82"/>
      <c r="D29" s="116"/>
      <c r="E29" s="116"/>
      <c r="F29" s="116"/>
      <c r="G29" s="116"/>
      <c r="H29" s="117"/>
    </row>
    <row r="30" spans="1:8" ht="20.100000000000001" customHeight="1" x14ac:dyDescent="0.25">
      <c r="A30" s="61" t="s">
        <v>78</v>
      </c>
      <c r="B30" s="105">
        <v>1201</v>
      </c>
      <c r="C30" s="89" t="s">
        <v>82</v>
      </c>
      <c r="D30" s="118"/>
      <c r="E30" s="118">
        <v>110</v>
      </c>
      <c r="F30" s="118"/>
      <c r="G30" s="118"/>
      <c r="H30" s="119">
        <f t="shared" si="0"/>
        <v>0</v>
      </c>
    </row>
    <row r="31" spans="1:8" ht="20.100000000000001" customHeight="1" x14ac:dyDescent="0.25">
      <c r="A31" s="61" t="s">
        <v>79</v>
      </c>
      <c r="B31" s="105">
        <v>1201</v>
      </c>
      <c r="C31" s="89" t="s">
        <v>82</v>
      </c>
      <c r="D31" s="118"/>
      <c r="E31" s="118">
        <v>110</v>
      </c>
      <c r="F31" s="118"/>
      <c r="G31" s="118"/>
      <c r="H31" s="119">
        <f t="shared" si="0"/>
        <v>0</v>
      </c>
    </row>
    <row r="32" spans="1:8" ht="20.100000000000001" customHeight="1" x14ac:dyDescent="0.25">
      <c r="A32" s="61" t="s">
        <v>80</v>
      </c>
      <c r="B32" s="105">
        <v>1201</v>
      </c>
      <c r="C32" s="89" t="s">
        <v>82</v>
      </c>
      <c r="D32" s="118"/>
      <c r="E32" s="118">
        <v>110</v>
      </c>
      <c r="F32" s="118"/>
      <c r="G32" s="118"/>
      <c r="H32" s="119">
        <f t="shared" si="0"/>
        <v>0</v>
      </c>
    </row>
    <row r="33" spans="1:8" ht="20.100000000000001" customHeight="1" x14ac:dyDescent="0.25">
      <c r="A33" s="120" t="s">
        <v>81</v>
      </c>
      <c r="B33" s="144"/>
      <c r="C33" s="145"/>
      <c r="D33" s="124"/>
      <c r="E33" s="124">
        <f>SUM(E30:E32)</f>
        <v>330</v>
      </c>
      <c r="F33" s="124"/>
      <c r="G33" s="124">
        <f>SUM(G30:G32)</f>
        <v>0</v>
      </c>
      <c r="H33" s="146">
        <f t="shared" si="0"/>
        <v>0</v>
      </c>
    </row>
    <row r="34" spans="1:8" ht="20.100000000000001" customHeight="1" x14ac:dyDescent="0.25">
      <c r="A34" s="61"/>
      <c r="B34" s="98"/>
      <c r="C34" s="82"/>
      <c r="D34" s="116"/>
      <c r="E34" s="116"/>
      <c r="F34" s="116"/>
      <c r="G34" s="116"/>
      <c r="H34" s="117"/>
    </row>
    <row r="35" spans="1:8" ht="20.100000000000001" customHeight="1" x14ac:dyDescent="0.25">
      <c r="A35" s="120" t="s">
        <v>174</v>
      </c>
      <c r="B35" s="121"/>
      <c r="C35" s="122"/>
      <c r="D35" s="123"/>
      <c r="E35" s="123">
        <f>E10+E15+E20+E28+E33</f>
        <v>2580</v>
      </c>
      <c r="F35" s="123"/>
      <c r="G35" s="123">
        <f>G10+G15+G20+G28+G33</f>
        <v>0</v>
      </c>
      <c r="H35" s="125">
        <f t="shared" ref="H35" si="4">G35/E35</f>
        <v>0</v>
      </c>
    </row>
    <row r="36" spans="1:8" ht="20.100000000000001" customHeight="1" x14ac:dyDescent="0.25">
      <c r="A36" s="61"/>
      <c r="B36" s="105"/>
      <c r="C36" s="89"/>
      <c r="D36" s="118"/>
      <c r="E36" s="118"/>
      <c r="F36" s="118"/>
      <c r="G36" s="118"/>
      <c r="H36" s="119"/>
    </row>
    <row r="37" spans="1:8" ht="20.100000000000001" customHeight="1" x14ac:dyDescent="0.25">
      <c r="A37" s="61"/>
      <c r="B37" s="105"/>
      <c r="C37" s="89"/>
      <c r="D37" s="118"/>
      <c r="E37" s="118"/>
      <c r="F37" s="118"/>
      <c r="G37" s="118"/>
      <c r="H37" s="119"/>
    </row>
    <row r="38" spans="1:8" ht="20.100000000000001" customHeight="1" x14ac:dyDescent="0.25">
      <c r="A38" s="61"/>
      <c r="B38" s="105"/>
      <c r="C38" s="89"/>
      <c r="D38" s="118"/>
      <c r="E38" s="118"/>
      <c r="F38" s="118"/>
      <c r="G38" s="118"/>
      <c r="H38" s="119"/>
    </row>
    <row r="39" spans="1:8" ht="20.100000000000001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8" ht="20.100000000000001" customHeight="1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ht="20.100000000000001" customHeight="1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ht="20.100000000000001" customHeight="1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ht="20.100000000000001" customHeight="1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ht="20.100000000000001" customHeight="1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8D36-C888-4FFD-9B81-57131658DDFF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90</v>
      </c>
      <c r="B8" s="105">
        <v>1249</v>
      </c>
      <c r="C8" s="89" t="s">
        <v>94</v>
      </c>
      <c r="D8" s="118"/>
      <c r="E8" s="118">
        <v>260</v>
      </c>
      <c r="F8" s="118"/>
      <c r="G8" s="118"/>
      <c r="H8" s="119">
        <f>G8/E8</f>
        <v>0</v>
      </c>
    </row>
    <row r="9" spans="1:13" ht="20.100000000000001" customHeight="1" x14ac:dyDescent="0.25">
      <c r="A9" s="61" t="s">
        <v>91</v>
      </c>
      <c r="B9" s="105">
        <v>1248</v>
      </c>
      <c r="C9" s="89" t="s">
        <v>63</v>
      </c>
      <c r="D9" s="118"/>
      <c r="E9" s="118">
        <v>185</v>
      </c>
      <c r="F9" s="118"/>
      <c r="G9" s="118"/>
      <c r="H9" s="119">
        <f>G9/E9</f>
        <v>0</v>
      </c>
    </row>
    <row r="10" spans="1:13" ht="20.100000000000001" customHeight="1" x14ac:dyDescent="0.25">
      <c r="A10" s="61" t="s">
        <v>92</v>
      </c>
      <c r="B10" s="105">
        <v>1248</v>
      </c>
      <c r="C10" s="89" t="s">
        <v>63</v>
      </c>
      <c r="D10" s="118"/>
      <c r="E10" s="118">
        <v>185</v>
      </c>
      <c r="F10" s="118"/>
      <c r="G10" s="118"/>
      <c r="H10" s="119">
        <f>G10/E10</f>
        <v>0</v>
      </c>
    </row>
    <row r="11" spans="1:13" ht="20.100000000000001" customHeight="1" x14ac:dyDescent="0.25">
      <c r="A11" s="61" t="s">
        <v>93</v>
      </c>
      <c r="B11" s="105">
        <v>1248</v>
      </c>
      <c r="C11" s="89" t="s">
        <v>63</v>
      </c>
      <c r="D11" s="118"/>
      <c r="E11" s="118">
        <v>185</v>
      </c>
      <c r="F11" s="118"/>
      <c r="G11" s="118"/>
      <c r="H11" s="119">
        <f>G11/E11</f>
        <v>0</v>
      </c>
    </row>
    <row r="12" spans="1:13" ht="20.100000000000001" customHeight="1" x14ac:dyDescent="0.25">
      <c r="A12" s="154" t="s">
        <v>83</v>
      </c>
      <c r="B12" s="121"/>
      <c r="C12" s="122"/>
      <c r="D12" s="123"/>
      <c r="E12" s="123">
        <f>SUM(E8:E11)</f>
        <v>815</v>
      </c>
      <c r="F12" s="123"/>
      <c r="G12" s="123">
        <f>SUM(G9:G11)</f>
        <v>0</v>
      </c>
      <c r="H12" s="125">
        <f>G12/E12</f>
        <v>0</v>
      </c>
    </row>
    <row r="13" spans="1:13" ht="19.5" customHeight="1" x14ac:dyDescent="0.25">
      <c r="A13" s="61"/>
      <c r="B13" s="98"/>
      <c r="C13" s="82"/>
      <c r="D13" s="116"/>
      <c r="E13" s="116"/>
      <c r="F13" s="116"/>
      <c r="G13" s="116"/>
      <c r="H13" s="117"/>
    </row>
    <row r="14" spans="1:13" ht="20.100000000000001" customHeight="1" x14ac:dyDescent="0.25">
      <c r="A14" s="61" t="s">
        <v>95</v>
      </c>
      <c r="B14" s="98">
        <v>1253</v>
      </c>
      <c r="C14" s="82" t="s">
        <v>59</v>
      </c>
      <c r="D14" s="116">
        <v>8</v>
      </c>
      <c r="E14" s="116">
        <v>200</v>
      </c>
      <c r="F14" s="116"/>
      <c r="G14" s="116"/>
      <c r="H14" s="117">
        <f>G14/E14</f>
        <v>0</v>
      </c>
    </row>
    <row r="15" spans="1:13" ht="20.100000000000001" customHeight="1" x14ac:dyDescent="0.25">
      <c r="A15" s="61" t="s">
        <v>96</v>
      </c>
      <c r="B15" s="98">
        <v>1253</v>
      </c>
      <c r="C15" s="82" t="s">
        <v>59</v>
      </c>
      <c r="D15" s="116">
        <v>8</v>
      </c>
      <c r="E15" s="116">
        <v>200</v>
      </c>
      <c r="F15" s="116"/>
      <c r="G15" s="116"/>
      <c r="H15" s="117">
        <f>G15/E15</f>
        <v>0</v>
      </c>
    </row>
    <row r="16" spans="1:13" ht="20.100000000000001" customHeight="1" x14ac:dyDescent="0.25">
      <c r="A16" s="61" t="s">
        <v>97</v>
      </c>
      <c r="B16" s="98">
        <v>1253</v>
      </c>
      <c r="C16" s="82" t="s">
        <v>59</v>
      </c>
      <c r="D16" s="116">
        <v>8</v>
      </c>
      <c r="E16" s="116">
        <v>200</v>
      </c>
      <c r="F16" s="116"/>
      <c r="G16" s="116"/>
      <c r="H16" s="117">
        <f>G16/E16</f>
        <v>0</v>
      </c>
    </row>
    <row r="17" spans="1:8" ht="20.100000000000001" customHeight="1" x14ac:dyDescent="0.25">
      <c r="A17" s="61" t="s">
        <v>98</v>
      </c>
      <c r="B17" s="98">
        <v>1253</v>
      </c>
      <c r="C17" s="82" t="s">
        <v>59</v>
      </c>
      <c r="D17" s="116">
        <v>8</v>
      </c>
      <c r="E17" s="116">
        <v>200</v>
      </c>
      <c r="F17" s="116"/>
      <c r="G17" s="116"/>
      <c r="H17" s="117">
        <f>G17/E17</f>
        <v>0</v>
      </c>
    </row>
    <row r="18" spans="1:8" s="126" customFormat="1" ht="20.100000000000001" customHeight="1" x14ac:dyDescent="0.25">
      <c r="A18" s="120" t="s">
        <v>84</v>
      </c>
      <c r="B18" s="144"/>
      <c r="C18" s="145"/>
      <c r="D18" s="124"/>
      <c r="E18" s="124">
        <f>SUM(E14:E17)</f>
        <v>800</v>
      </c>
      <c r="F18" s="124"/>
      <c r="G18" s="124">
        <f>SUM(G14:G17)</f>
        <v>0</v>
      </c>
      <c r="H18" s="146">
        <f>G18/E18</f>
        <v>0</v>
      </c>
    </row>
    <row r="19" spans="1:8" s="126" customFormat="1" ht="20.100000000000001" customHeight="1" x14ac:dyDescent="0.25">
      <c r="A19" s="61"/>
      <c r="B19" s="98"/>
      <c r="C19" s="82"/>
      <c r="D19" s="116"/>
      <c r="E19" s="116"/>
      <c r="F19" s="116"/>
      <c r="G19" s="116"/>
      <c r="H19" s="117"/>
    </row>
    <row r="20" spans="1:8" s="126" customFormat="1" ht="20.100000000000001" customHeight="1" x14ac:dyDescent="0.25">
      <c r="A20" s="61" t="s">
        <v>99</v>
      </c>
      <c r="B20" s="98">
        <v>1252</v>
      </c>
      <c r="C20" s="82" t="s">
        <v>59</v>
      </c>
      <c r="D20" s="116">
        <v>8</v>
      </c>
      <c r="E20" s="116">
        <v>200</v>
      </c>
      <c r="F20" s="116"/>
      <c r="G20" s="116"/>
      <c r="H20" s="117">
        <f>G20/E20</f>
        <v>0</v>
      </c>
    </row>
    <row r="21" spans="1:8" s="126" customFormat="1" ht="20.100000000000001" customHeight="1" x14ac:dyDescent="0.25">
      <c r="A21" s="61" t="s">
        <v>100</v>
      </c>
      <c r="B21" s="105">
        <v>1284</v>
      </c>
      <c r="C21" s="89" t="s">
        <v>59</v>
      </c>
      <c r="D21" s="118">
        <v>8</v>
      </c>
      <c r="E21" s="116">
        <v>160</v>
      </c>
      <c r="F21" s="118"/>
      <c r="G21" s="118"/>
      <c r="H21" s="119">
        <f>G21/E21</f>
        <v>0</v>
      </c>
    </row>
    <row r="22" spans="1:8" s="126" customFormat="1" ht="20.100000000000001" customHeight="1" x14ac:dyDescent="0.25">
      <c r="A22" s="61" t="s">
        <v>101</v>
      </c>
      <c r="B22" s="105">
        <v>1284</v>
      </c>
      <c r="C22" s="89" t="s">
        <v>59</v>
      </c>
      <c r="D22" s="118">
        <v>8</v>
      </c>
      <c r="E22" s="116">
        <v>160</v>
      </c>
      <c r="F22" s="118"/>
      <c r="G22" s="118"/>
      <c r="H22" s="119">
        <f>G22/E22</f>
        <v>0</v>
      </c>
    </row>
    <row r="23" spans="1:8" ht="20.100000000000001" customHeight="1" x14ac:dyDescent="0.25">
      <c r="A23" s="61" t="s">
        <v>102</v>
      </c>
      <c r="B23" s="105">
        <v>1285</v>
      </c>
      <c r="C23" s="89" t="s">
        <v>59</v>
      </c>
      <c r="D23" s="118">
        <v>6</v>
      </c>
      <c r="E23" s="116">
        <v>50</v>
      </c>
      <c r="F23" s="118"/>
      <c r="G23" s="118"/>
      <c r="H23" s="119">
        <f>G23/E23</f>
        <v>0</v>
      </c>
    </row>
    <row r="24" spans="1:8" ht="20.100000000000001" customHeight="1" x14ac:dyDescent="0.25">
      <c r="A24" s="61" t="s">
        <v>103</v>
      </c>
      <c r="B24" s="105">
        <v>1286</v>
      </c>
      <c r="C24" s="89" t="s">
        <v>59</v>
      </c>
      <c r="D24" s="118">
        <v>6</v>
      </c>
      <c r="E24" s="118">
        <v>65</v>
      </c>
      <c r="F24" s="118"/>
      <c r="G24" s="118"/>
      <c r="H24" s="119">
        <f>G24/E24</f>
        <v>0</v>
      </c>
    </row>
    <row r="25" spans="1:8" ht="20.100000000000001" customHeight="1" x14ac:dyDescent="0.25">
      <c r="A25" s="61" t="s">
        <v>104</v>
      </c>
      <c r="B25" s="98">
        <v>1283</v>
      </c>
      <c r="C25" s="82" t="s">
        <v>59</v>
      </c>
      <c r="D25" s="116">
        <v>6</v>
      </c>
      <c r="E25" s="116">
        <v>75</v>
      </c>
      <c r="F25" s="116"/>
      <c r="G25" s="116"/>
      <c r="H25" s="119">
        <f>G25/E25</f>
        <v>0</v>
      </c>
    </row>
    <row r="26" spans="1:8" s="126" customFormat="1" ht="20.100000000000001" customHeight="1" x14ac:dyDescent="0.25">
      <c r="A26" s="120" t="s">
        <v>85</v>
      </c>
      <c r="B26" s="144"/>
      <c r="C26" s="145"/>
      <c r="D26" s="124"/>
      <c r="E26" s="124">
        <f>SUM(E20:E25)</f>
        <v>710</v>
      </c>
      <c r="F26" s="124"/>
      <c r="G26" s="124">
        <f>SUM(G20:G25)</f>
        <v>0</v>
      </c>
      <c r="H26" s="146">
        <f>G26/E26</f>
        <v>0</v>
      </c>
    </row>
    <row r="27" spans="1:8" ht="20.100000000000001" customHeight="1" x14ac:dyDescent="0.25">
      <c r="A27" s="61"/>
      <c r="B27" s="98"/>
      <c r="C27" s="82"/>
      <c r="D27" s="116"/>
      <c r="E27" s="116"/>
      <c r="F27" s="116"/>
      <c r="G27" s="116"/>
      <c r="H27" s="117"/>
    </row>
    <row r="28" spans="1:8" ht="20.100000000000001" customHeight="1" x14ac:dyDescent="0.25">
      <c r="A28" s="61" t="s">
        <v>105</v>
      </c>
      <c r="B28" s="105">
        <v>1256</v>
      </c>
      <c r="C28" s="82" t="s">
        <v>59</v>
      </c>
      <c r="D28" s="118">
        <v>6</v>
      </c>
      <c r="E28" s="118">
        <v>100</v>
      </c>
      <c r="F28" s="118"/>
      <c r="G28" s="118"/>
      <c r="H28" s="119">
        <f>G28/E28</f>
        <v>0</v>
      </c>
    </row>
    <row r="29" spans="1:8" ht="20.100000000000001" customHeight="1" x14ac:dyDescent="0.25">
      <c r="A29" s="61" t="s">
        <v>106</v>
      </c>
      <c r="B29" s="105">
        <v>1255</v>
      </c>
      <c r="C29" s="82" t="s">
        <v>59</v>
      </c>
      <c r="D29" s="118">
        <v>6</v>
      </c>
      <c r="E29" s="118">
        <v>100</v>
      </c>
      <c r="F29" s="118"/>
      <c r="G29" s="118"/>
      <c r="H29" s="119">
        <f>G29/E29</f>
        <v>0</v>
      </c>
    </row>
    <row r="30" spans="1:8" ht="20.100000000000001" customHeight="1" x14ac:dyDescent="0.25">
      <c r="A30" s="61" t="s">
        <v>107</v>
      </c>
      <c r="B30" s="105">
        <v>1253</v>
      </c>
      <c r="C30" s="82" t="s">
        <v>59</v>
      </c>
      <c r="D30" s="118">
        <v>8</v>
      </c>
      <c r="E30" s="118">
        <v>200</v>
      </c>
      <c r="F30" s="118"/>
      <c r="G30" s="118"/>
      <c r="H30" s="119">
        <f>G30/E30</f>
        <v>0</v>
      </c>
    </row>
    <row r="31" spans="1:8" ht="20.100000000000001" customHeight="1" x14ac:dyDescent="0.25">
      <c r="A31" s="61" t="s">
        <v>108</v>
      </c>
      <c r="B31" s="105">
        <v>1253</v>
      </c>
      <c r="C31" s="82" t="s">
        <v>59</v>
      </c>
      <c r="D31" s="118">
        <v>8</v>
      </c>
      <c r="E31" s="118">
        <v>200</v>
      </c>
      <c r="F31" s="118"/>
      <c r="G31" s="118"/>
      <c r="H31" s="119">
        <f>G31/E31</f>
        <v>0</v>
      </c>
    </row>
    <row r="32" spans="1:8" ht="20.100000000000001" customHeight="1" x14ac:dyDescent="0.25">
      <c r="A32" s="61" t="s">
        <v>109</v>
      </c>
      <c r="B32" s="105">
        <v>1253</v>
      </c>
      <c r="C32" s="82" t="s">
        <v>59</v>
      </c>
      <c r="D32" s="118">
        <v>8</v>
      </c>
      <c r="E32" s="118">
        <v>200</v>
      </c>
      <c r="F32" s="118"/>
      <c r="G32" s="118"/>
      <c r="H32" s="119">
        <f>G32/E32</f>
        <v>0</v>
      </c>
    </row>
    <row r="33" spans="1:8" ht="20.100000000000001" customHeight="1" x14ac:dyDescent="0.25">
      <c r="A33" s="61" t="s">
        <v>110</v>
      </c>
      <c r="B33" s="105">
        <v>1253</v>
      </c>
      <c r="C33" s="82" t="s">
        <v>59</v>
      </c>
      <c r="D33" s="118">
        <v>8</v>
      </c>
      <c r="E33" s="118">
        <v>200</v>
      </c>
      <c r="F33" s="118"/>
      <c r="G33" s="118"/>
      <c r="H33" s="119">
        <f>G33/E33</f>
        <v>0</v>
      </c>
    </row>
    <row r="34" spans="1:8" ht="20.100000000000001" customHeight="1" x14ac:dyDescent="0.25">
      <c r="A34" s="61" t="s">
        <v>111</v>
      </c>
      <c r="B34" s="105">
        <v>1250</v>
      </c>
      <c r="C34" s="82" t="s">
        <v>59</v>
      </c>
      <c r="D34" s="118">
        <v>8</v>
      </c>
      <c r="E34" s="118">
        <v>200</v>
      </c>
      <c r="F34" s="118"/>
      <c r="G34" s="118"/>
      <c r="H34" s="119">
        <f>G34/E34</f>
        <v>0</v>
      </c>
    </row>
    <row r="35" spans="1:8" ht="20.100000000000001" customHeight="1" x14ac:dyDescent="0.25">
      <c r="A35" s="120" t="s">
        <v>86</v>
      </c>
      <c r="B35" s="144"/>
      <c r="C35" s="145"/>
      <c r="D35" s="124"/>
      <c r="E35" s="124">
        <f>SUM(E28:E34)</f>
        <v>1200</v>
      </c>
      <c r="F35" s="124"/>
      <c r="G35" s="124">
        <f>SUM(G28:G34)</f>
        <v>0</v>
      </c>
      <c r="H35" s="146">
        <f>G35/E35</f>
        <v>0</v>
      </c>
    </row>
    <row r="36" spans="1:8" ht="20.100000000000001" customHeight="1" x14ac:dyDescent="0.25">
      <c r="A36" s="61"/>
      <c r="B36" s="98"/>
      <c r="C36" s="82"/>
      <c r="D36" s="116"/>
      <c r="E36" s="116"/>
      <c r="F36" s="116"/>
      <c r="G36" s="116"/>
      <c r="H36" s="117"/>
    </row>
    <row r="37" spans="1:8" ht="20.100000000000001" customHeight="1" x14ac:dyDescent="0.25">
      <c r="A37" s="120" t="s">
        <v>175</v>
      </c>
      <c r="B37" s="121"/>
      <c r="C37" s="122"/>
      <c r="D37" s="123"/>
      <c r="E37" s="123">
        <f>E12+E18+E26+E35</f>
        <v>3525</v>
      </c>
      <c r="F37" s="123"/>
      <c r="G37" s="123">
        <f>G12+G18+G26+G35</f>
        <v>0</v>
      </c>
      <c r="H37" s="125">
        <f t="shared" ref="H37" si="0">G37/E37</f>
        <v>0</v>
      </c>
    </row>
    <row r="38" spans="1:8" ht="20.100000000000001" customHeight="1" x14ac:dyDescent="0.25">
      <c r="A38" s="61"/>
      <c r="B38" s="98"/>
      <c r="C38" s="82"/>
      <c r="D38" s="116"/>
      <c r="E38" s="116"/>
      <c r="F38" s="116"/>
      <c r="G38" s="116"/>
      <c r="H38" s="117"/>
    </row>
    <row r="39" spans="1:8" ht="20.100000000000001" customHeight="1" thickBot="1" x14ac:dyDescent="0.3">
      <c r="A39" s="127"/>
      <c r="B39" s="128"/>
      <c r="C39" s="129"/>
      <c r="D39" s="130"/>
      <c r="E39" s="131"/>
      <c r="F39" s="130"/>
      <c r="G39" s="131"/>
      <c r="H39" s="132"/>
    </row>
    <row r="40" spans="1:8" ht="20.100000000000001" customHeight="1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ht="20.100000000000001" customHeight="1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ht="20.100000000000001" customHeight="1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ht="20.100000000000001" customHeight="1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ht="20.100000000000001" customHeight="1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4EC3-AEFC-424B-8591-E70A172E98F3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112</v>
      </c>
      <c r="B8" s="105">
        <v>1257</v>
      </c>
      <c r="C8" s="89" t="s">
        <v>59</v>
      </c>
      <c r="D8" s="118">
        <v>6</v>
      </c>
      <c r="E8" s="118">
        <v>100</v>
      </c>
      <c r="F8" s="118"/>
      <c r="G8" s="118"/>
      <c r="H8" s="119">
        <f>G8/E8</f>
        <v>0</v>
      </c>
    </row>
    <row r="9" spans="1:13" ht="20.100000000000001" customHeight="1" x14ac:dyDescent="0.25">
      <c r="A9" s="61" t="s">
        <v>113</v>
      </c>
      <c r="B9" s="105" t="s">
        <v>70</v>
      </c>
      <c r="C9" s="89" t="s">
        <v>59</v>
      </c>
      <c r="D9" s="118">
        <v>6</v>
      </c>
      <c r="E9" s="118">
        <v>100</v>
      </c>
      <c r="F9" s="118"/>
      <c r="G9" s="118"/>
      <c r="H9" s="119">
        <f>G9/E9</f>
        <v>0</v>
      </c>
    </row>
    <row r="10" spans="1:13" ht="20.100000000000001" customHeight="1" x14ac:dyDescent="0.25">
      <c r="A10" s="61" t="s">
        <v>114</v>
      </c>
      <c r="B10" s="105">
        <v>1258</v>
      </c>
      <c r="C10" s="89" t="s">
        <v>59</v>
      </c>
      <c r="D10" s="118">
        <v>6</v>
      </c>
      <c r="E10" s="118">
        <v>50</v>
      </c>
      <c r="F10" s="118"/>
      <c r="G10" s="118"/>
      <c r="H10" s="119">
        <f>G10/E10</f>
        <v>0</v>
      </c>
    </row>
    <row r="11" spans="1:13" ht="20.100000000000001" customHeight="1" x14ac:dyDescent="0.25">
      <c r="A11" s="61" t="s">
        <v>115</v>
      </c>
      <c r="B11" s="105">
        <v>1259</v>
      </c>
      <c r="C11" s="89" t="s">
        <v>59</v>
      </c>
      <c r="D11" s="118">
        <v>8</v>
      </c>
      <c r="E11" s="118">
        <v>190</v>
      </c>
      <c r="F11" s="118"/>
      <c r="G11" s="118"/>
      <c r="H11" s="119">
        <f>G11/E11</f>
        <v>0</v>
      </c>
    </row>
    <row r="12" spans="1:13" ht="20.100000000000001" customHeight="1" x14ac:dyDescent="0.25">
      <c r="A12" s="120" t="s">
        <v>87</v>
      </c>
      <c r="B12" s="144"/>
      <c r="C12" s="145"/>
      <c r="D12" s="124"/>
      <c r="E12" s="124">
        <f>SUM(E8:E11)</f>
        <v>440</v>
      </c>
      <c r="F12" s="124"/>
      <c r="G12" s="124">
        <f>SUM(G8:G11)</f>
        <v>0</v>
      </c>
      <c r="H12" s="146">
        <f>G12/E12</f>
        <v>0</v>
      </c>
    </row>
    <row r="13" spans="1:13" ht="20.100000000000001" customHeight="1" x14ac:dyDescent="0.25">
      <c r="A13" s="61"/>
      <c r="B13" s="98"/>
      <c r="C13" s="82"/>
      <c r="D13" s="116"/>
      <c r="E13" s="116"/>
      <c r="F13" s="116"/>
      <c r="G13" s="116"/>
      <c r="H13" s="117"/>
    </row>
    <row r="14" spans="1:13" ht="20.100000000000001" customHeight="1" x14ac:dyDescent="0.25">
      <c r="A14" s="61" t="s">
        <v>121</v>
      </c>
      <c r="B14" s="105">
        <v>1282</v>
      </c>
      <c r="C14" s="89" t="s">
        <v>59</v>
      </c>
      <c r="D14" s="118">
        <v>8</v>
      </c>
      <c r="E14" s="118">
        <v>205</v>
      </c>
      <c r="F14" s="118"/>
      <c r="G14" s="118"/>
      <c r="H14" s="119"/>
    </row>
    <row r="15" spans="1:13" ht="20.100000000000001" customHeight="1" x14ac:dyDescent="0.25">
      <c r="A15" s="120" t="s">
        <v>88</v>
      </c>
      <c r="B15" s="144"/>
      <c r="C15" s="145"/>
      <c r="D15" s="124"/>
      <c r="E15" s="124">
        <f>SUM(E14)</f>
        <v>205</v>
      </c>
      <c r="F15" s="124"/>
      <c r="G15" s="124">
        <f>SUM(G14)</f>
        <v>0</v>
      </c>
      <c r="H15" s="146">
        <f>G15/E15</f>
        <v>0</v>
      </c>
    </row>
    <row r="16" spans="1:13" ht="20.100000000000001" customHeight="1" x14ac:dyDescent="0.25">
      <c r="A16" s="120"/>
      <c r="B16" s="144"/>
      <c r="C16" s="145"/>
      <c r="D16" s="124"/>
      <c r="E16" s="124"/>
      <c r="F16" s="124"/>
      <c r="G16" s="124"/>
      <c r="H16" s="146"/>
    </row>
    <row r="17" spans="1:8" ht="20.100000000000001" customHeight="1" x14ac:dyDescent="0.25">
      <c r="A17" s="61" t="s">
        <v>122</v>
      </c>
      <c r="B17" s="98">
        <v>1260</v>
      </c>
      <c r="C17" s="82" t="s">
        <v>59</v>
      </c>
      <c r="D17" s="116">
        <v>8</v>
      </c>
      <c r="E17" s="116">
        <v>200</v>
      </c>
      <c r="F17" s="116"/>
      <c r="G17" s="116"/>
      <c r="H17" s="117">
        <f>G17/E17</f>
        <v>0</v>
      </c>
    </row>
    <row r="18" spans="1:8" ht="20.100000000000001" customHeight="1" x14ac:dyDescent="0.25">
      <c r="A18" s="61" t="s">
        <v>123</v>
      </c>
      <c r="B18" s="98">
        <v>1260</v>
      </c>
      <c r="C18" s="82" t="s">
        <v>59</v>
      </c>
      <c r="D18" s="116">
        <v>8</v>
      </c>
      <c r="E18" s="116">
        <v>200</v>
      </c>
      <c r="F18" s="116"/>
      <c r="G18" s="116"/>
      <c r="H18" s="117">
        <f>G18/E18</f>
        <v>0</v>
      </c>
    </row>
    <row r="19" spans="1:8" ht="20.100000000000001" customHeight="1" x14ac:dyDescent="0.25">
      <c r="A19" s="61" t="s">
        <v>124</v>
      </c>
      <c r="B19" s="98">
        <v>1260</v>
      </c>
      <c r="C19" s="82" t="s">
        <v>59</v>
      </c>
      <c r="D19" s="116">
        <v>8</v>
      </c>
      <c r="E19" s="116">
        <v>200</v>
      </c>
      <c r="F19" s="116"/>
      <c r="G19" s="116"/>
      <c r="H19" s="117">
        <f>G19/E19</f>
        <v>0</v>
      </c>
    </row>
    <row r="20" spans="1:8" ht="20.100000000000001" customHeight="1" x14ac:dyDescent="0.25">
      <c r="A20" s="61" t="s">
        <v>125</v>
      </c>
      <c r="B20" s="98">
        <v>1260</v>
      </c>
      <c r="C20" s="82" t="s">
        <v>59</v>
      </c>
      <c r="D20" s="116">
        <v>8</v>
      </c>
      <c r="E20" s="116">
        <v>200</v>
      </c>
      <c r="F20" s="116"/>
      <c r="G20" s="116"/>
      <c r="H20" s="117">
        <f>G20/E20</f>
        <v>0</v>
      </c>
    </row>
    <row r="21" spans="1:8" s="126" customFormat="1" ht="20.100000000000001" customHeight="1" x14ac:dyDescent="0.25">
      <c r="A21" s="61" t="s">
        <v>126</v>
      </c>
      <c r="B21" s="98">
        <v>1260</v>
      </c>
      <c r="C21" s="82" t="s">
        <v>59</v>
      </c>
      <c r="D21" s="116">
        <v>8</v>
      </c>
      <c r="E21" s="116">
        <v>200</v>
      </c>
      <c r="F21" s="116"/>
      <c r="G21" s="116"/>
      <c r="H21" s="117">
        <f>G21/E21</f>
        <v>0</v>
      </c>
    </row>
    <row r="22" spans="1:8" s="126" customFormat="1" ht="20.100000000000001" customHeight="1" x14ac:dyDescent="0.25">
      <c r="A22" s="61" t="s">
        <v>127</v>
      </c>
      <c r="B22" s="98">
        <v>1260</v>
      </c>
      <c r="C22" s="82" t="s">
        <v>59</v>
      </c>
      <c r="D22" s="116">
        <v>8</v>
      </c>
      <c r="E22" s="116">
        <v>200</v>
      </c>
      <c r="F22" s="116"/>
      <c r="G22" s="116"/>
      <c r="H22" s="117">
        <f>G22/E22</f>
        <v>0</v>
      </c>
    </row>
    <row r="23" spans="1:8" s="126" customFormat="1" ht="20.100000000000001" customHeight="1" x14ac:dyDescent="0.25">
      <c r="A23" s="120" t="s">
        <v>89</v>
      </c>
      <c r="B23" s="144"/>
      <c r="C23" s="145"/>
      <c r="D23" s="124"/>
      <c r="E23" s="124">
        <f>SUM(E17:E22)</f>
        <v>1200</v>
      </c>
      <c r="F23" s="124"/>
      <c r="G23" s="124">
        <f>SUM(G17:G22)</f>
        <v>0</v>
      </c>
      <c r="H23" s="146">
        <f>G23/E23</f>
        <v>0</v>
      </c>
    </row>
    <row r="24" spans="1:8" s="126" customFormat="1" ht="20.100000000000001" customHeight="1" x14ac:dyDescent="0.25">
      <c r="A24" s="61"/>
      <c r="B24" s="98"/>
      <c r="C24" s="82"/>
      <c r="D24" s="116"/>
      <c r="E24" s="116"/>
      <c r="F24" s="116"/>
      <c r="G24" s="116"/>
      <c r="H24" s="117"/>
    </row>
    <row r="25" spans="1:8" s="126" customFormat="1" ht="20.100000000000001" customHeight="1" x14ac:dyDescent="0.25">
      <c r="A25" s="61" t="s">
        <v>128</v>
      </c>
      <c r="B25" s="98">
        <v>1260</v>
      </c>
      <c r="C25" s="82" t="s">
        <v>59</v>
      </c>
      <c r="D25" s="116">
        <v>8</v>
      </c>
      <c r="E25" s="116">
        <v>200</v>
      </c>
      <c r="F25" s="118"/>
      <c r="G25" s="118"/>
      <c r="H25" s="119">
        <f>G25/E25</f>
        <v>0</v>
      </c>
    </row>
    <row r="26" spans="1:8" ht="20.100000000000001" customHeight="1" x14ac:dyDescent="0.25">
      <c r="A26" s="61" t="s">
        <v>129</v>
      </c>
      <c r="B26" s="98">
        <v>1260</v>
      </c>
      <c r="C26" s="82" t="s">
        <v>59</v>
      </c>
      <c r="D26" s="116">
        <v>8</v>
      </c>
      <c r="E26" s="116">
        <v>200</v>
      </c>
      <c r="F26" s="118"/>
      <c r="G26" s="118"/>
      <c r="H26" s="119">
        <f>G26/E26</f>
        <v>0</v>
      </c>
    </row>
    <row r="27" spans="1:8" ht="20.100000000000001" customHeight="1" x14ac:dyDescent="0.25">
      <c r="A27" s="61" t="s">
        <v>130</v>
      </c>
      <c r="B27" s="98">
        <v>1260</v>
      </c>
      <c r="C27" s="82" t="s">
        <v>59</v>
      </c>
      <c r="D27" s="116">
        <v>8</v>
      </c>
      <c r="E27" s="116">
        <v>200</v>
      </c>
      <c r="F27" s="118"/>
      <c r="G27" s="118"/>
      <c r="H27" s="119">
        <f>G27/E27</f>
        <v>0</v>
      </c>
    </row>
    <row r="28" spans="1:8" ht="20.100000000000001" customHeight="1" x14ac:dyDescent="0.25">
      <c r="A28" s="61" t="s">
        <v>131</v>
      </c>
      <c r="B28" s="98">
        <v>1260</v>
      </c>
      <c r="C28" s="82" t="s">
        <v>59</v>
      </c>
      <c r="D28" s="116">
        <v>8</v>
      </c>
      <c r="E28" s="116">
        <v>200</v>
      </c>
      <c r="F28" s="116"/>
      <c r="G28" s="116"/>
      <c r="H28" s="119">
        <f>G28/E28</f>
        <v>0</v>
      </c>
    </row>
    <row r="29" spans="1:8" s="126" customFormat="1" ht="20.100000000000001" customHeight="1" x14ac:dyDescent="0.25">
      <c r="A29" s="61" t="s">
        <v>132</v>
      </c>
      <c r="B29" s="98">
        <v>1260</v>
      </c>
      <c r="C29" s="82" t="s">
        <v>59</v>
      </c>
      <c r="D29" s="116">
        <v>8</v>
      </c>
      <c r="E29" s="116">
        <v>200</v>
      </c>
      <c r="F29" s="118"/>
      <c r="G29" s="118"/>
      <c r="H29" s="119">
        <f>G29/E29</f>
        <v>0</v>
      </c>
    </row>
    <row r="30" spans="1:8" ht="20.100000000000001" customHeight="1" x14ac:dyDescent="0.25">
      <c r="A30" s="61" t="s">
        <v>133</v>
      </c>
      <c r="B30" s="98">
        <v>1260</v>
      </c>
      <c r="C30" s="82" t="s">
        <v>59</v>
      </c>
      <c r="D30" s="116">
        <v>8</v>
      </c>
      <c r="E30" s="116">
        <v>200</v>
      </c>
      <c r="F30" s="118"/>
      <c r="G30" s="118"/>
      <c r="H30" s="119">
        <f>G30/E30</f>
        <v>0</v>
      </c>
    </row>
    <row r="31" spans="1:8" ht="20.100000000000001" customHeight="1" x14ac:dyDescent="0.25">
      <c r="A31" s="120" t="s">
        <v>116</v>
      </c>
      <c r="B31" s="144"/>
      <c r="C31" s="145"/>
      <c r="D31" s="124"/>
      <c r="E31" s="124">
        <f>SUM(E25:E30)</f>
        <v>1200</v>
      </c>
      <c r="F31" s="124"/>
      <c r="G31" s="124">
        <f>SUM(G25:G30)</f>
        <v>0</v>
      </c>
      <c r="H31" s="146">
        <f>G31/E31</f>
        <v>0</v>
      </c>
    </row>
    <row r="32" spans="1:8" ht="19.5" customHeight="1" x14ac:dyDescent="0.25">
      <c r="A32" s="61"/>
      <c r="B32" s="98"/>
      <c r="C32" s="82"/>
      <c r="D32" s="116"/>
      <c r="E32" s="116"/>
      <c r="F32" s="116"/>
      <c r="G32" s="116"/>
      <c r="H32" s="117"/>
    </row>
    <row r="33" spans="1:8" ht="19.5" customHeight="1" x14ac:dyDescent="0.25">
      <c r="A33" s="120" t="s">
        <v>176</v>
      </c>
      <c r="B33" s="121"/>
      <c r="C33" s="122"/>
      <c r="D33" s="123"/>
      <c r="E33" s="123">
        <f>E12+E15+E23+E31</f>
        <v>3045</v>
      </c>
      <c r="F33" s="123"/>
      <c r="G33" s="123">
        <f>G12+G15+G23+G31</f>
        <v>0</v>
      </c>
      <c r="H33" s="125">
        <f t="shared" ref="H33" si="0">G33/E33</f>
        <v>0</v>
      </c>
    </row>
    <row r="34" spans="1:8" ht="19.5" customHeight="1" x14ac:dyDescent="0.25">
      <c r="A34" s="61"/>
      <c r="B34" s="98"/>
      <c r="C34" s="82"/>
      <c r="D34" s="116"/>
      <c r="E34" s="116"/>
      <c r="F34" s="116"/>
      <c r="G34" s="116"/>
      <c r="H34" s="117"/>
    </row>
    <row r="35" spans="1:8" ht="20.100000000000001" customHeight="1" x14ac:dyDescent="0.25">
      <c r="A35" s="120"/>
      <c r="B35" s="121"/>
      <c r="C35" s="122"/>
      <c r="D35" s="123"/>
      <c r="E35" s="123"/>
      <c r="F35" s="123"/>
      <c r="G35" s="123"/>
      <c r="H35" s="125"/>
    </row>
    <row r="36" spans="1:8" ht="20.100000000000001" customHeight="1" x14ac:dyDescent="0.25">
      <c r="A36" s="61"/>
      <c r="B36" s="105"/>
      <c r="C36" s="82"/>
      <c r="D36" s="116"/>
      <c r="E36" s="116"/>
      <c r="F36" s="118"/>
      <c r="G36" s="118"/>
      <c r="H36" s="119"/>
    </row>
    <row r="37" spans="1:8" ht="20.100000000000001" customHeight="1" x14ac:dyDescent="0.25">
      <c r="A37" s="61"/>
      <c r="B37" s="105"/>
      <c r="C37" s="82"/>
      <c r="D37" s="116"/>
      <c r="E37" s="116"/>
      <c r="F37" s="118"/>
      <c r="G37" s="118"/>
      <c r="H37" s="119"/>
    </row>
    <row r="38" spans="1:8" ht="20.100000000000001" customHeight="1" x14ac:dyDescent="0.25">
      <c r="A38" s="61"/>
      <c r="B38" s="105"/>
      <c r="C38" s="89"/>
      <c r="D38" s="118"/>
      <c r="E38" s="118"/>
      <c r="F38" s="118"/>
      <c r="G38" s="118"/>
      <c r="H38" s="119"/>
    </row>
    <row r="39" spans="1:8" ht="20.100000000000001" customHeight="1" thickBot="1" x14ac:dyDescent="0.3">
      <c r="A39" s="127"/>
      <c r="B39" s="128"/>
      <c r="C39" s="129"/>
      <c r="D39" s="130"/>
      <c r="E39" s="131"/>
      <c r="F39" s="130"/>
      <c r="G39" s="131"/>
      <c r="H39" s="132"/>
    </row>
    <row r="40" spans="1:8" ht="20.100000000000001" customHeight="1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ht="20.100000000000001" customHeight="1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ht="20.100000000000001" customHeight="1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ht="20.100000000000001" customHeight="1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ht="20.100000000000001" customHeight="1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C25E-F0A6-465B-B916-6039687D7D14}">
  <sheetPr>
    <pageSetUpPr fitToPage="1"/>
  </sheetPr>
  <dimension ref="A1:M57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134</v>
      </c>
      <c r="B8" s="105">
        <v>1281</v>
      </c>
      <c r="C8" s="82" t="s">
        <v>59</v>
      </c>
      <c r="D8" s="116">
        <v>8</v>
      </c>
      <c r="E8" s="116">
        <v>200</v>
      </c>
      <c r="F8" s="118"/>
      <c r="G8" s="118"/>
      <c r="H8" s="119">
        <f>G8/E8</f>
        <v>0</v>
      </c>
    </row>
    <row r="9" spans="1:13" ht="20.100000000000001" customHeight="1" x14ac:dyDescent="0.25">
      <c r="A9" s="61" t="s">
        <v>135</v>
      </c>
      <c r="B9" s="105">
        <v>1281</v>
      </c>
      <c r="C9" s="82" t="s">
        <v>59</v>
      </c>
      <c r="D9" s="116">
        <v>8</v>
      </c>
      <c r="E9" s="116">
        <v>200</v>
      </c>
      <c r="F9" s="118"/>
      <c r="G9" s="118"/>
      <c r="H9" s="119">
        <f>G9/E9</f>
        <v>0</v>
      </c>
    </row>
    <row r="10" spans="1:13" ht="20.100000000000001" customHeight="1" x14ac:dyDescent="0.25">
      <c r="A10" s="61" t="s">
        <v>136</v>
      </c>
      <c r="B10" s="105">
        <v>1281</v>
      </c>
      <c r="C10" s="82" t="s">
        <v>59</v>
      </c>
      <c r="D10" s="116">
        <v>8</v>
      </c>
      <c r="E10" s="116">
        <v>200</v>
      </c>
      <c r="F10" s="118"/>
      <c r="G10" s="118"/>
      <c r="H10" s="119">
        <f>G10/E10</f>
        <v>0</v>
      </c>
    </row>
    <row r="11" spans="1:13" ht="20.100000000000001" customHeight="1" x14ac:dyDescent="0.25">
      <c r="A11" s="61" t="s">
        <v>137</v>
      </c>
      <c r="B11" s="105">
        <v>1281</v>
      </c>
      <c r="C11" s="82" t="s">
        <v>59</v>
      </c>
      <c r="D11" s="116">
        <v>8</v>
      </c>
      <c r="E11" s="116">
        <v>200</v>
      </c>
      <c r="F11" s="118"/>
      <c r="G11" s="118"/>
      <c r="H11" s="119">
        <f>G11/E11</f>
        <v>0</v>
      </c>
    </row>
    <row r="12" spans="1:13" ht="20.100000000000001" customHeight="1" x14ac:dyDescent="0.25">
      <c r="A12" s="61" t="s">
        <v>138</v>
      </c>
      <c r="B12" s="105">
        <v>1281</v>
      </c>
      <c r="C12" s="82" t="s">
        <v>59</v>
      </c>
      <c r="D12" s="116">
        <v>8</v>
      </c>
      <c r="E12" s="116">
        <v>200</v>
      </c>
      <c r="F12" s="118"/>
      <c r="G12" s="118"/>
      <c r="H12" s="119">
        <f>G12/E12</f>
        <v>0</v>
      </c>
    </row>
    <row r="13" spans="1:13" ht="20.100000000000001" customHeight="1" x14ac:dyDescent="0.25">
      <c r="A13" s="61" t="s">
        <v>139</v>
      </c>
      <c r="B13" s="105">
        <v>1281</v>
      </c>
      <c r="C13" s="82" t="s">
        <v>59</v>
      </c>
      <c r="D13" s="116">
        <v>8</v>
      </c>
      <c r="E13" s="116">
        <v>200</v>
      </c>
      <c r="F13" s="118"/>
      <c r="G13" s="118"/>
      <c r="H13" s="119">
        <f>G13/E13</f>
        <v>0</v>
      </c>
    </row>
    <row r="14" spans="1:13" ht="20.100000000000001" customHeight="1" x14ac:dyDescent="0.25">
      <c r="A14" s="120" t="s">
        <v>117</v>
      </c>
      <c r="B14" s="144"/>
      <c r="C14" s="145"/>
      <c r="D14" s="124"/>
      <c r="E14" s="124">
        <f>SUM(E8:E13)</f>
        <v>1200</v>
      </c>
      <c r="F14" s="124"/>
      <c r="G14" s="124">
        <f>SUM(G8:G13)</f>
        <v>0</v>
      </c>
      <c r="H14" s="146">
        <f>G14/E14</f>
        <v>0</v>
      </c>
    </row>
    <row r="15" spans="1:13" ht="20.100000000000001" customHeight="1" x14ac:dyDescent="0.25">
      <c r="A15" s="61"/>
      <c r="B15" s="98"/>
      <c r="C15" s="82"/>
      <c r="D15" s="116"/>
      <c r="E15" s="116"/>
      <c r="F15" s="116"/>
      <c r="G15" s="116"/>
      <c r="H15" s="117"/>
    </row>
    <row r="16" spans="1:13" ht="20.100000000000001" customHeight="1" x14ac:dyDescent="0.25">
      <c r="A16" s="61" t="s">
        <v>140</v>
      </c>
      <c r="B16" s="105">
        <v>1281</v>
      </c>
      <c r="C16" s="82" t="s">
        <v>59</v>
      </c>
      <c r="D16" s="116">
        <v>8</v>
      </c>
      <c r="E16" s="116">
        <v>200</v>
      </c>
      <c r="F16" s="118"/>
      <c r="G16" s="118"/>
      <c r="H16" s="119">
        <f>G16/E16</f>
        <v>0</v>
      </c>
    </row>
    <row r="17" spans="1:8" ht="20.100000000000001" customHeight="1" x14ac:dyDescent="0.25">
      <c r="A17" s="61" t="s">
        <v>141</v>
      </c>
      <c r="B17" s="105">
        <v>1281</v>
      </c>
      <c r="C17" s="82" t="s">
        <v>59</v>
      </c>
      <c r="D17" s="116">
        <v>8</v>
      </c>
      <c r="E17" s="116">
        <v>200</v>
      </c>
      <c r="F17" s="118"/>
      <c r="G17" s="118"/>
      <c r="H17" s="119">
        <f>G17/E17</f>
        <v>0</v>
      </c>
    </row>
    <row r="18" spans="1:8" ht="20.100000000000001" customHeight="1" x14ac:dyDescent="0.25">
      <c r="A18" s="61" t="s">
        <v>142</v>
      </c>
      <c r="B18" s="105">
        <v>1281</v>
      </c>
      <c r="C18" s="82" t="s">
        <v>59</v>
      </c>
      <c r="D18" s="116">
        <v>8</v>
      </c>
      <c r="E18" s="116">
        <v>200</v>
      </c>
      <c r="F18" s="118"/>
      <c r="G18" s="118"/>
      <c r="H18" s="119">
        <f>G18/E18</f>
        <v>0</v>
      </c>
    </row>
    <row r="19" spans="1:8" ht="20.100000000000001" customHeight="1" x14ac:dyDescent="0.25">
      <c r="A19" s="61" t="s">
        <v>143</v>
      </c>
      <c r="B19" s="105">
        <v>1281</v>
      </c>
      <c r="C19" s="82" t="s">
        <v>59</v>
      </c>
      <c r="D19" s="116">
        <v>8</v>
      </c>
      <c r="E19" s="116">
        <v>200</v>
      </c>
      <c r="F19" s="118"/>
      <c r="G19" s="118"/>
      <c r="H19" s="119">
        <f>G19/E19</f>
        <v>0</v>
      </c>
    </row>
    <row r="20" spans="1:8" ht="20.100000000000001" customHeight="1" x14ac:dyDescent="0.25">
      <c r="A20" s="120" t="s">
        <v>118</v>
      </c>
      <c r="B20" s="144"/>
      <c r="C20" s="145"/>
      <c r="D20" s="124"/>
      <c r="E20" s="124">
        <f>SUM(E16:E19)</f>
        <v>800</v>
      </c>
      <c r="F20" s="124"/>
      <c r="G20" s="124">
        <f>SUM(G16:G19)</f>
        <v>0</v>
      </c>
      <c r="H20" s="146">
        <f>G20/E20</f>
        <v>0</v>
      </c>
    </row>
    <row r="21" spans="1:8" ht="20.100000000000001" customHeight="1" x14ac:dyDescent="0.25">
      <c r="A21" s="61"/>
      <c r="B21" s="98"/>
      <c r="C21" s="82"/>
      <c r="D21" s="116"/>
      <c r="E21" s="116"/>
      <c r="F21" s="116"/>
      <c r="G21" s="116"/>
      <c r="H21" s="117"/>
    </row>
    <row r="22" spans="1:8" ht="20.100000000000001" customHeight="1" x14ac:dyDescent="0.25">
      <c r="A22" s="61" t="s">
        <v>144</v>
      </c>
      <c r="B22" s="98">
        <v>1211</v>
      </c>
      <c r="C22" s="82" t="s">
        <v>59</v>
      </c>
      <c r="D22" s="116">
        <v>8</v>
      </c>
      <c r="E22" s="116">
        <v>200</v>
      </c>
      <c r="F22" s="116"/>
      <c r="G22" s="116"/>
      <c r="H22" s="117">
        <f>G22/E22</f>
        <v>0</v>
      </c>
    </row>
    <row r="23" spans="1:8" ht="20.100000000000001" customHeight="1" x14ac:dyDescent="0.25">
      <c r="A23" s="61" t="s">
        <v>145</v>
      </c>
      <c r="B23" s="98">
        <v>1211</v>
      </c>
      <c r="C23" s="82" t="s">
        <v>59</v>
      </c>
      <c r="D23" s="116">
        <v>8</v>
      </c>
      <c r="E23" s="116">
        <v>200</v>
      </c>
      <c r="F23" s="116"/>
      <c r="G23" s="116"/>
      <c r="H23" s="117">
        <f>G23/E23</f>
        <v>0</v>
      </c>
    </row>
    <row r="24" spans="1:8" ht="20.100000000000001" customHeight="1" x14ac:dyDescent="0.25">
      <c r="A24" s="61" t="s">
        <v>146</v>
      </c>
      <c r="B24" s="98">
        <v>1233</v>
      </c>
      <c r="C24" s="82" t="s">
        <v>59</v>
      </c>
      <c r="D24" s="116">
        <v>6</v>
      </c>
      <c r="E24" s="116">
        <v>50</v>
      </c>
      <c r="F24" s="116"/>
      <c r="G24" s="116"/>
      <c r="H24" s="117">
        <f>G24/E24</f>
        <v>0</v>
      </c>
    </row>
    <row r="25" spans="1:8" ht="20.100000000000001" customHeight="1" x14ac:dyDescent="0.25">
      <c r="A25" s="61" t="s">
        <v>147</v>
      </c>
      <c r="B25" s="98">
        <v>1211</v>
      </c>
      <c r="C25" s="82" t="s">
        <v>59</v>
      </c>
      <c r="D25" s="116">
        <v>8</v>
      </c>
      <c r="E25" s="116">
        <v>200</v>
      </c>
      <c r="F25" s="116"/>
      <c r="G25" s="116"/>
      <c r="H25" s="117">
        <f>G25/E25</f>
        <v>0</v>
      </c>
    </row>
    <row r="26" spans="1:8" s="126" customFormat="1" ht="20.100000000000001" customHeight="1" x14ac:dyDescent="0.25">
      <c r="A26" s="61" t="s">
        <v>148</v>
      </c>
      <c r="B26" s="98">
        <v>1211</v>
      </c>
      <c r="C26" s="82" t="s">
        <v>59</v>
      </c>
      <c r="D26" s="116">
        <v>8</v>
      </c>
      <c r="E26" s="116">
        <v>200</v>
      </c>
      <c r="F26" s="116"/>
      <c r="G26" s="116"/>
      <c r="H26" s="117">
        <f>G26/E26</f>
        <v>0</v>
      </c>
    </row>
    <row r="27" spans="1:8" s="126" customFormat="1" ht="20.100000000000001" customHeight="1" x14ac:dyDescent="0.25">
      <c r="A27" s="120" t="s">
        <v>119</v>
      </c>
      <c r="B27" s="144"/>
      <c r="C27" s="145"/>
      <c r="D27" s="124"/>
      <c r="E27" s="124">
        <f>SUM(E22:E26)</f>
        <v>850</v>
      </c>
      <c r="F27" s="124"/>
      <c r="G27" s="124">
        <f>SUM(G22:G26)</f>
        <v>0</v>
      </c>
      <c r="H27" s="146">
        <f>G27/E27</f>
        <v>0</v>
      </c>
    </row>
    <row r="28" spans="1:8" s="126" customFormat="1" ht="20.100000000000001" customHeight="1" x14ac:dyDescent="0.25">
      <c r="A28" s="61"/>
      <c r="B28" s="98"/>
      <c r="C28" s="82"/>
      <c r="D28" s="116"/>
      <c r="E28" s="116"/>
      <c r="F28" s="116"/>
      <c r="G28" s="116"/>
      <c r="H28" s="117"/>
    </row>
    <row r="29" spans="1:8" s="126" customFormat="1" ht="20.100000000000001" customHeight="1" x14ac:dyDescent="0.25">
      <c r="A29" s="61" t="s">
        <v>153</v>
      </c>
      <c r="B29" s="105">
        <v>1234</v>
      </c>
      <c r="C29" s="89" t="s">
        <v>59</v>
      </c>
      <c r="D29" s="118">
        <v>6</v>
      </c>
      <c r="E29" s="116">
        <v>100</v>
      </c>
      <c r="F29" s="118"/>
      <c r="G29" s="118"/>
      <c r="H29" s="119">
        <f>G29/E29</f>
        <v>0</v>
      </c>
    </row>
    <row r="30" spans="1:8" s="126" customFormat="1" ht="20.100000000000001" customHeight="1" x14ac:dyDescent="0.25">
      <c r="A30" s="61" t="s">
        <v>154</v>
      </c>
      <c r="B30" s="105">
        <v>1236</v>
      </c>
      <c r="C30" s="89" t="s">
        <v>59</v>
      </c>
      <c r="D30" s="118">
        <v>6</v>
      </c>
      <c r="E30" s="116">
        <v>100</v>
      </c>
      <c r="F30" s="118"/>
      <c r="G30" s="118"/>
      <c r="H30" s="119">
        <f>G30/E30</f>
        <v>0</v>
      </c>
    </row>
    <row r="31" spans="1:8" ht="20.100000000000001" customHeight="1" x14ac:dyDescent="0.25">
      <c r="A31" s="61" t="s">
        <v>155</v>
      </c>
      <c r="B31" s="105">
        <v>1237</v>
      </c>
      <c r="C31" s="89" t="s">
        <v>59</v>
      </c>
      <c r="D31" s="118">
        <v>6</v>
      </c>
      <c r="E31" s="116">
        <v>100</v>
      </c>
      <c r="F31" s="118"/>
      <c r="G31" s="118"/>
      <c r="H31" s="119">
        <f>G31/E31</f>
        <v>0</v>
      </c>
    </row>
    <row r="32" spans="1:8" ht="20.100000000000001" customHeight="1" x14ac:dyDescent="0.25">
      <c r="A32" s="61" t="s">
        <v>156</v>
      </c>
      <c r="B32" s="105">
        <v>1235</v>
      </c>
      <c r="C32" s="89" t="s">
        <v>59</v>
      </c>
      <c r="D32" s="118">
        <v>6</v>
      </c>
      <c r="E32" s="116">
        <v>100</v>
      </c>
      <c r="F32" s="118"/>
      <c r="G32" s="118"/>
      <c r="H32" s="119">
        <f>G32/E32</f>
        <v>0</v>
      </c>
    </row>
    <row r="33" spans="1:8" ht="20.100000000000001" customHeight="1" x14ac:dyDescent="0.25">
      <c r="A33" s="120" t="s">
        <v>120</v>
      </c>
      <c r="B33" s="144"/>
      <c r="C33" s="145"/>
      <c r="D33" s="124"/>
      <c r="E33" s="124">
        <f>SUM(E29:E32)</f>
        <v>400</v>
      </c>
      <c r="F33" s="124"/>
      <c r="G33" s="124">
        <f>SUM(G29:G32)</f>
        <v>0</v>
      </c>
      <c r="H33" s="146">
        <f>G33/E33</f>
        <v>0</v>
      </c>
    </row>
    <row r="34" spans="1:8" s="126" customFormat="1" ht="20.100000000000001" customHeight="1" x14ac:dyDescent="0.25">
      <c r="A34" s="61"/>
      <c r="B34" s="98"/>
      <c r="C34" s="82"/>
      <c r="D34" s="116"/>
      <c r="E34" s="116"/>
      <c r="F34" s="116"/>
      <c r="G34" s="116"/>
      <c r="H34" s="117"/>
    </row>
    <row r="35" spans="1:8" ht="20.100000000000001" customHeight="1" x14ac:dyDescent="0.25">
      <c r="A35" s="120" t="s">
        <v>177</v>
      </c>
      <c r="B35" s="121"/>
      <c r="C35" s="122"/>
      <c r="D35" s="123"/>
      <c r="E35" s="123">
        <f>E14+E20+E27+E33</f>
        <v>3250</v>
      </c>
      <c r="F35" s="123"/>
      <c r="G35" s="123">
        <f>G14+G20+G27+G33</f>
        <v>0</v>
      </c>
      <c r="H35" s="125">
        <f>G35/E35</f>
        <v>0</v>
      </c>
    </row>
    <row r="36" spans="1:8" ht="20.100000000000001" customHeight="1" x14ac:dyDescent="0.25">
      <c r="A36" s="61"/>
      <c r="B36" s="155"/>
      <c r="C36" s="156"/>
      <c r="D36" s="157"/>
      <c r="E36" s="157"/>
      <c r="F36" s="157"/>
      <c r="G36" s="157"/>
      <c r="H36" s="158"/>
    </row>
    <row r="37" spans="1:8" ht="20.100000000000001" customHeight="1" x14ac:dyDescent="0.25">
      <c r="A37" s="61"/>
      <c r="B37" s="155"/>
      <c r="C37" s="156"/>
      <c r="D37" s="157"/>
      <c r="E37" s="157"/>
      <c r="F37" s="157"/>
      <c r="G37" s="157"/>
      <c r="H37" s="158"/>
    </row>
    <row r="38" spans="1:8" ht="20.100000000000001" customHeight="1" x14ac:dyDescent="0.25">
      <c r="A38" s="61"/>
      <c r="B38" s="155"/>
      <c r="C38" s="156"/>
      <c r="D38" s="157"/>
      <c r="E38" s="157"/>
      <c r="F38" s="157"/>
      <c r="G38" s="157"/>
      <c r="H38" s="158"/>
    </row>
    <row r="39" spans="1:8" ht="20.100000000000001" customHeight="1" thickBot="1" x14ac:dyDescent="0.3">
      <c r="A39" s="127"/>
      <c r="B39" s="128"/>
      <c r="C39" s="129"/>
      <c r="D39" s="130"/>
      <c r="E39" s="131"/>
      <c r="F39" s="130"/>
      <c r="G39" s="131"/>
      <c r="H39" s="132"/>
    </row>
    <row r="40" spans="1:8" ht="20.100000000000001" customHeight="1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ht="20.100000000000001" customHeight="1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ht="20.100000000000001" customHeight="1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ht="20.100000000000001" customHeight="1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ht="20.100000000000001" customHeight="1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3070-FC03-4C51-8788-15FDC9A86853}">
  <sheetPr>
    <pageSetUpPr fitToPage="1"/>
  </sheetPr>
  <dimension ref="A1:M57"/>
  <sheetViews>
    <sheetView topLeftCell="A16" zoomScale="80" zoomScaleNormal="80" workbookViewId="0">
      <selection activeCell="A33" sqref="A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61" t="s">
        <v>157</v>
      </c>
      <c r="B8" s="105">
        <v>1228</v>
      </c>
      <c r="C8" s="89" t="s">
        <v>59</v>
      </c>
      <c r="D8" s="118">
        <v>6</v>
      </c>
      <c r="E8" s="118">
        <v>100</v>
      </c>
      <c r="F8" s="118"/>
      <c r="G8" s="118"/>
      <c r="H8" s="119">
        <f>G8/E8</f>
        <v>0</v>
      </c>
      <c r="J8" s="150"/>
    </row>
    <row r="9" spans="1:13" ht="20.100000000000001" customHeight="1" x14ac:dyDescent="0.25">
      <c r="A9" s="61" t="s">
        <v>158</v>
      </c>
      <c r="B9" s="105">
        <v>1229</v>
      </c>
      <c r="C9" s="89" t="s">
        <v>59</v>
      </c>
      <c r="D9" s="118">
        <v>6</v>
      </c>
      <c r="E9" s="118">
        <v>100</v>
      </c>
      <c r="F9" s="118"/>
      <c r="G9" s="118"/>
      <c r="H9" s="119">
        <f>G9/E9</f>
        <v>0</v>
      </c>
      <c r="J9" s="150"/>
    </row>
    <row r="10" spans="1:13" ht="20.100000000000001" customHeight="1" x14ac:dyDescent="0.25">
      <c r="A10" s="61" t="s">
        <v>159</v>
      </c>
      <c r="B10" s="105">
        <v>1230</v>
      </c>
      <c r="C10" s="89" t="s">
        <v>59</v>
      </c>
      <c r="D10" s="118">
        <v>6</v>
      </c>
      <c r="E10" s="118">
        <v>100</v>
      </c>
      <c r="F10" s="118"/>
      <c r="G10" s="118"/>
      <c r="H10" s="119">
        <f>G10/E10</f>
        <v>0</v>
      </c>
      <c r="J10" s="150"/>
    </row>
    <row r="11" spans="1:13" ht="20.100000000000001" customHeight="1" x14ac:dyDescent="0.25">
      <c r="A11" s="61" t="s">
        <v>160</v>
      </c>
      <c r="B11" s="105">
        <v>1231</v>
      </c>
      <c r="C11" s="89" t="s">
        <v>59</v>
      </c>
      <c r="D11" s="118">
        <v>6</v>
      </c>
      <c r="E11" s="118">
        <v>100</v>
      </c>
      <c r="F11" s="118"/>
      <c r="G11" s="118"/>
      <c r="H11" s="119">
        <f>G11/E11</f>
        <v>0</v>
      </c>
      <c r="J11" s="150"/>
    </row>
    <row r="12" spans="1:13" ht="20.100000000000001" customHeight="1" x14ac:dyDescent="0.25">
      <c r="A12" s="61" t="s">
        <v>161</v>
      </c>
      <c r="B12" s="105">
        <v>1232</v>
      </c>
      <c r="C12" s="89" t="s">
        <v>59</v>
      </c>
      <c r="D12" s="118">
        <v>6</v>
      </c>
      <c r="E12" s="118">
        <v>100</v>
      </c>
      <c r="F12" s="118"/>
      <c r="G12" s="118"/>
      <c r="H12" s="119">
        <f>G12/E12</f>
        <v>0</v>
      </c>
      <c r="J12" s="150"/>
      <c r="K12" s="160"/>
    </row>
    <row r="13" spans="1:13" ht="20.100000000000001" customHeight="1" x14ac:dyDescent="0.25">
      <c r="A13" s="61" t="s">
        <v>162</v>
      </c>
      <c r="B13" s="105">
        <v>1227</v>
      </c>
      <c r="C13" s="89" t="s">
        <v>59</v>
      </c>
      <c r="D13" s="118">
        <v>6</v>
      </c>
      <c r="E13" s="118">
        <v>100</v>
      </c>
      <c r="F13" s="118"/>
      <c r="G13" s="118"/>
      <c r="H13" s="119">
        <f>G13/E13</f>
        <v>0</v>
      </c>
      <c r="J13" s="150"/>
      <c r="K13" s="126"/>
    </row>
    <row r="14" spans="1:13" ht="20.100000000000001" customHeight="1" x14ac:dyDescent="0.25">
      <c r="A14" s="120" t="s">
        <v>149</v>
      </c>
      <c r="B14" s="144"/>
      <c r="C14" s="145"/>
      <c r="D14" s="124"/>
      <c r="E14" s="124">
        <f>SUM(E8:E13)</f>
        <v>600</v>
      </c>
      <c r="F14" s="124"/>
      <c r="G14" s="124">
        <f>SUM(G8:G13)</f>
        <v>0</v>
      </c>
      <c r="H14" s="146">
        <f>G14/E14</f>
        <v>0</v>
      </c>
      <c r="J14" s="150"/>
      <c r="K14" s="126"/>
    </row>
    <row r="15" spans="1:13" ht="20.100000000000001" customHeight="1" x14ac:dyDescent="0.25">
      <c r="A15" s="61"/>
      <c r="B15" s="98"/>
      <c r="C15" s="82"/>
      <c r="D15" s="116"/>
      <c r="E15" s="116"/>
      <c r="F15" s="116"/>
      <c r="G15" s="116"/>
      <c r="H15" s="117"/>
      <c r="J15" s="150"/>
      <c r="K15" s="126"/>
    </row>
    <row r="16" spans="1:13" ht="20.100000000000001" customHeight="1" x14ac:dyDescent="0.25">
      <c r="A16" s="61" t="s">
        <v>163</v>
      </c>
      <c r="B16" s="105">
        <v>1251</v>
      </c>
      <c r="C16" s="89" t="s">
        <v>59</v>
      </c>
      <c r="D16" s="118">
        <v>8</v>
      </c>
      <c r="E16" s="118">
        <v>205</v>
      </c>
      <c r="F16" s="118"/>
      <c r="G16" s="118"/>
      <c r="H16" s="119">
        <f>G16/E16</f>
        <v>0</v>
      </c>
      <c r="J16" s="150"/>
      <c r="K16" s="160"/>
    </row>
    <row r="17" spans="1:11" ht="20.100000000000001" customHeight="1" x14ac:dyDescent="0.25">
      <c r="A17" s="120" t="s">
        <v>150</v>
      </c>
      <c r="B17" s="144"/>
      <c r="C17" s="145"/>
      <c r="D17" s="124"/>
      <c r="E17" s="124">
        <f>SUM(E16)</f>
        <v>205</v>
      </c>
      <c r="F17" s="124"/>
      <c r="G17" s="124">
        <f>SUM(G16)</f>
        <v>0</v>
      </c>
      <c r="H17" s="146">
        <f>G17/E17</f>
        <v>0</v>
      </c>
      <c r="J17" s="150"/>
    </row>
    <row r="18" spans="1:11" ht="20.100000000000001" customHeight="1" x14ac:dyDescent="0.25">
      <c r="A18" s="120"/>
      <c r="B18" s="144"/>
      <c r="C18" s="145"/>
      <c r="D18" s="124"/>
      <c r="E18" s="124"/>
      <c r="F18" s="124"/>
      <c r="G18" s="124"/>
      <c r="H18" s="146"/>
      <c r="J18" s="150"/>
    </row>
    <row r="19" spans="1:11" ht="20.100000000000001" customHeight="1" x14ac:dyDescent="0.25">
      <c r="A19" s="61" t="s">
        <v>164</v>
      </c>
      <c r="B19" s="105">
        <v>1224</v>
      </c>
      <c r="C19" s="89" t="s">
        <v>59</v>
      </c>
      <c r="D19" s="118">
        <v>8</v>
      </c>
      <c r="E19" s="118">
        <v>200</v>
      </c>
      <c r="F19" s="118"/>
      <c r="G19" s="118"/>
      <c r="H19" s="119">
        <f t="shared" ref="H19:H24" si="0">G19/E19</f>
        <v>0</v>
      </c>
      <c r="J19" s="150"/>
    </row>
    <row r="20" spans="1:11" ht="20.100000000000001" customHeight="1" x14ac:dyDescent="0.25">
      <c r="A20" s="61" t="s">
        <v>165</v>
      </c>
      <c r="B20" s="105">
        <v>1224</v>
      </c>
      <c r="C20" s="89" t="s">
        <v>59</v>
      </c>
      <c r="D20" s="118">
        <v>8</v>
      </c>
      <c r="E20" s="118">
        <v>200</v>
      </c>
      <c r="F20" s="118"/>
      <c r="G20" s="118"/>
      <c r="H20" s="119">
        <f t="shared" si="0"/>
        <v>0</v>
      </c>
      <c r="J20" s="150"/>
      <c r="K20" s="160"/>
    </row>
    <row r="21" spans="1:11" ht="20.100000000000001" customHeight="1" x14ac:dyDescent="0.25">
      <c r="A21" s="61" t="s">
        <v>166</v>
      </c>
      <c r="B21" s="105">
        <v>1224</v>
      </c>
      <c r="C21" s="89" t="s">
        <v>59</v>
      </c>
      <c r="D21" s="118">
        <v>8</v>
      </c>
      <c r="E21" s="118">
        <v>200</v>
      </c>
      <c r="F21" s="118"/>
      <c r="G21" s="118"/>
      <c r="H21" s="119">
        <f t="shared" si="0"/>
        <v>0</v>
      </c>
      <c r="J21" s="150"/>
    </row>
    <row r="22" spans="1:11" ht="20.100000000000001" customHeight="1" x14ac:dyDescent="0.25">
      <c r="A22" s="61" t="s">
        <v>167</v>
      </c>
      <c r="B22" s="105">
        <v>1224</v>
      </c>
      <c r="C22" s="89" t="s">
        <v>59</v>
      </c>
      <c r="D22" s="118">
        <v>8</v>
      </c>
      <c r="E22" s="118">
        <v>200</v>
      </c>
      <c r="F22" s="118"/>
      <c r="G22" s="118"/>
      <c r="H22" s="119">
        <f t="shared" si="0"/>
        <v>0</v>
      </c>
      <c r="J22" s="150"/>
    </row>
    <row r="23" spans="1:11" s="126" customFormat="1" ht="20.100000000000001" customHeight="1" x14ac:dyDescent="0.25">
      <c r="A23" s="120" t="s">
        <v>151</v>
      </c>
      <c r="B23" s="144"/>
      <c r="C23" s="145"/>
      <c r="D23" s="124"/>
      <c r="E23" s="124">
        <f>SUM(E19:E22)</f>
        <v>800</v>
      </c>
      <c r="F23" s="124"/>
      <c r="G23" s="124">
        <f>SUM(G19:G22)</f>
        <v>0</v>
      </c>
      <c r="H23" s="146">
        <f t="shared" si="0"/>
        <v>0</v>
      </c>
      <c r="J23" s="150"/>
      <c r="K23" s="4"/>
    </row>
    <row r="24" spans="1:11" s="126" customFormat="1" ht="20.100000000000001" customHeight="1" x14ac:dyDescent="0.25">
      <c r="A24" s="61"/>
      <c r="B24" s="98"/>
      <c r="C24" s="82"/>
      <c r="D24" s="116"/>
      <c r="E24" s="116"/>
      <c r="F24" s="116"/>
      <c r="G24" s="116"/>
      <c r="H24" s="117"/>
      <c r="J24" s="150"/>
      <c r="K24" s="160"/>
    </row>
    <row r="25" spans="1:11" s="126" customFormat="1" ht="20.100000000000001" customHeight="1" x14ac:dyDescent="0.25">
      <c r="A25" s="61" t="s">
        <v>168</v>
      </c>
      <c r="B25" s="98">
        <v>1224</v>
      </c>
      <c r="C25" s="82" t="s">
        <v>59</v>
      </c>
      <c r="D25" s="116">
        <v>8</v>
      </c>
      <c r="E25" s="116">
        <v>200</v>
      </c>
      <c r="F25" s="116"/>
      <c r="G25" s="116"/>
      <c r="H25" s="117">
        <f t="shared" ref="H25" si="1">G25/E25</f>
        <v>0</v>
      </c>
      <c r="J25" s="150"/>
      <c r="K25" s="150"/>
    </row>
    <row r="26" spans="1:11" s="126" customFormat="1" ht="20.100000000000001" customHeight="1" x14ac:dyDescent="0.25">
      <c r="A26" s="61" t="s">
        <v>169</v>
      </c>
      <c r="B26" s="98">
        <v>1224</v>
      </c>
      <c r="C26" s="82" t="s">
        <v>59</v>
      </c>
      <c r="D26" s="116">
        <v>8</v>
      </c>
      <c r="E26" s="116">
        <v>200</v>
      </c>
      <c r="F26" s="116"/>
      <c r="G26" s="116"/>
      <c r="H26" s="117">
        <f t="shared" ref="H26:H33" si="2">G26/E26</f>
        <v>0</v>
      </c>
      <c r="J26" s="150"/>
      <c r="K26" s="150"/>
    </row>
    <row r="27" spans="1:11" s="126" customFormat="1" ht="20.100000000000001" customHeight="1" x14ac:dyDescent="0.25">
      <c r="A27" s="61" t="s">
        <v>170</v>
      </c>
      <c r="B27" s="98">
        <v>1224</v>
      </c>
      <c r="C27" s="82" t="s">
        <v>59</v>
      </c>
      <c r="D27" s="116">
        <v>8</v>
      </c>
      <c r="E27" s="116">
        <v>200</v>
      </c>
      <c r="F27" s="116"/>
      <c r="G27" s="116"/>
      <c r="H27" s="117">
        <f t="shared" si="2"/>
        <v>0</v>
      </c>
      <c r="J27" s="150"/>
      <c r="K27" s="150"/>
    </row>
    <row r="28" spans="1:11" ht="20.100000000000001" customHeight="1" x14ac:dyDescent="0.25">
      <c r="A28" s="61" t="s">
        <v>171</v>
      </c>
      <c r="B28" s="98">
        <v>1224</v>
      </c>
      <c r="C28" s="82" t="s">
        <v>59</v>
      </c>
      <c r="D28" s="116">
        <v>8</v>
      </c>
      <c r="E28" s="116">
        <v>200</v>
      </c>
      <c r="F28" s="116"/>
      <c r="G28" s="116"/>
      <c r="H28" s="117">
        <f t="shared" si="2"/>
        <v>0</v>
      </c>
      <c r="J28" s="150"/>
      <c r="K28" s="160"/>
    </row>
    <row r="29" spans="1:11" ht="20.100000000000001" customHeight="1" x14ac:dyDescent="0.25">
      <c r="A29" s="61" t="s">
        <v>172</v>
      </c>
      <c r="B29" s="98">
        <v>1224</v>
      </c>
      <c r="C29" s="82" t="s">
        <v>59</v>
      </c>
      <c r="D29" s="116">
        <v>8</v>
      </c>
      <c r="E29" s="116">
        <v>200</v>
      </c>
      <c r="F29" s="116"/>
      <c r="G29" s="116"/>
      <c r="H29" s="117">
        <f t="shared" si="2"/>
        <v>0</v>
      </c>
    </row>
    <row r="30" spans="1:11" ht="20.100000000000001" customHeight="1" x14ac:dyDescent="0.25">
      <c r="A30" s="61" t="s">
        <v>173</v>
      </c>
      <c r="B30" s="98">
        <v>1224</v>
      </c>
      <c r="C30" s="82" t="s">
        <v>59</v>
      </c>
      <c r="D30" s="116">
        <v>8</v>
      </c>
      <c r="E30" s="116">
        <v>200</v>
      </c>
      <c r="F30" s="116"/>
      <c r="G30" s="116"/>
      <c r="H30" s="117">
        <f t="shared" si="2"/>
        <v>0</v>
      </c>
    </row>
    <row r="31" spans="1:11" s="126" customFormat="1" ht="20.100000000000001" customHeight="1" x14ac:dyDescent="0.25">
      <c r="A31" s="120" t="s">
        <v>152</v>
      </c>
      <c r="B31" s="144"/>
      <c r="C31" s="145"/>
      <c r="D31" s="124"/>
      <c r="E31" s="124">
        <f>SUM(E25:E30)</f>
        <v>1200</v>
      </c>
      <c r="F31" s="124"/>
      <c r="G31" s="124">
        <f>SUM(G25:G30)</f>
        <v>0</v>
      </c>
      <c r="H31" s="146">
        <f t="shared" si="2"/>
        <v>0</v>
      </c>
    </row>
    <row r="32" spans="1:11" ht="20.100000000000001" customHeight="1" x14ac:dyDescent="0.25">
      <c r="A32" s="61"/>
      <c r="B32" s="98"/>
      <c r="C32" s="82"/>
      <c r="D32" s="116"/>
      <c r="E32" s="116"/>
      <c r="F32" s="116"/>
      <c r="G32" s="116"/>
      <c r="H32" s="117"/>
    </row>
    <row r="33" spans="1:8" ht="20.100000000000001" customHeight="1" x14ac:dyDescent="0.25">
      <c r="A33" s="120" t="s">
        <v>178</v>
      </c>
      <c r="B33" s="144"/>
      <c r="C33" s="145"/>
      <c r="D33" s="124"/>
      <c r="E33" s="124">
        <f>E14+E17+E23+E31</f>
        <v>2805</v>
      </c>
      <c r="F33" s="124"/>
      <c r="G33" s="124">
        <f>G14+G17+G23+G31</f>
        <v>0</v>
      </c>
      <c r="H33" s="146">
        <f t="shared" si="2"/>
        <v>0</v>
      </c>
    </row>
    <row r="34" spans="1:8" ht="20.100000000000001" customHeight="1" x14ac:dyDescent="0.25">
      <c r="A34" s="61"/>
      <c r="B34" s="98"/>
      <c r="C34" s="82"/>
      <c r="D34" s="116"/>
      <c r="E34" s="116"/>
      <c r="F34" s="116"/>
      <c r="G34" s="116"/>
      <c r="H34" s="117"/>
    </row>
    <row r="35" spans="1:8" ht="20.100000000000001" customHeight="1" x14ac:dyDescent="0.25">
      <c r="A35" s="61"/>
      <c r="B35" s="98"/>
      <c r="C35" s="82"/>
      <c r="D35" s="116"/>
      <c r="E35" s="116"/>
      <c r="F35" s="116"/>
      <c r="G35" s="116"/>
      <c r="H35" s="117"/>
    </row>
    <row r="36" spans="1:8" ht="20.100000000000001" customHeight="1" x14ac:dyDescent="0.25">
      <c r="A36" s="61"/>
      <c r="B36" s="98"/>
      <c r="C36" s="82"/>
      <c r="D36" s="116"/>
      <c r="E36" s="116"/>
      <c r="F36" s="116"/>
      <c r="G36" s="116"/>
      <c r="H36" s="117"/>
    </row>
    <row r="37" spans="1:8" ht="20.100000000000001" customHeight="1" x14ac:dyDescent="0.25">
      <c r="A37" s="61"/>
      <c r="B37" s="98"/>
      <c r="C37" s="82"/>
      <c r="D37" s="116"/>
      <c r="E37" s="116"/>
      <c r="F37" s="116"/>
      <c r="G37" s="116"/>
      <c r="H37" s="117"/>
    </row>
    <row r="38" spans="1:8" ht="20.100000000000001" customHeight="1" x14ac:dyDescent="0.25">
      <c r="A38" s="61"/>
      <c r="B38" s="98"/>
      <c r="C38" s="82"/>
      <c r="D38" s="116"/>
      <c r="E38" s="116"/>
      <c r="F38" s="116"/>
      <c r="G38" s="116"/>
      <c r="H38" s="117"/>
    </row>
    <row r="39" spans="1:8" ht="19.5" customHeight="1" thickBot="1" x14ac:dyDescent="0.3">
      <c r="A39" s="151"/>
      <c r="B39" s="109"/>
      <c r="C39" s="92"/>
      <c r="D39" s="152"/>
      <c r="E39" s="152"/>
      <c r="F39" s="152"/>
      <c r="G39" s="152"/>
      <c r="H39" s="153"/>
    </row>
    <row r="40" spans="1:8" x14ac:dyDescent="0.25">
      <c r="A40" s="133"/>
      <c r="B40" s="134"/>
      <c r="C40" s="135"/>
      <c r="D40" s="135"/>
      <c r="E40" s="136"/>
      <c r="F40" s="135"/>
      <c r="G40" s="137"/>
      <c r="H40" s="137"/>
    </row>
    <row r="41" spans="1:8" x14ac:dyDescent="0.25">
      <c r="A41" s="138"/>
      <c r="B41" s="138"/>
      <c r="C41" s="139"/>
      <c r="D41" s="140"/>
      <c r="E41" s="140"/>
      <c r="F41" s="140"/>
      <c r="G41" s="140"/>
      <c r="H41" s="141"/>
    </row>
    <row r="42" spans="1:8" x14ac:dyDescent="0.25">
      <c r="A42" s="138"/>
      <c r="B42" s="138"/>
      <c r="C42" s="139"/>
      <c r="D42" s="140"/>
      <c r="E42" s="140"/>
      <c r="F42" s="140"/>
      <c r="G42" s="140"/>
      <c r="H42" s="141"/>
    </row>
    <row r="43" spans="1:8" x14ac:dyDescent="0.25">
      <c r="A43" s="138"/>
      <c r="B43" s="138"/>
      <c r="C43" s="139"/>
      <c r="D43" s="140"/>
      <c r="E43" s="140"/>
      <c r="F43" s="140"/>
      <c r="G43" s="140"/>
      <c r="H43" s="141"/>
    </row>
    <row r="44" spans="1:8" x14ac:dyDescent="0.25">
      <c r="A44" s="142"/>
      <c r="B44" s="142"/>
      <c r="C44" s="139"/>
      <c r="D44" s="140"/>
      <c r="E44" s="140"/>
      <c r="F44" s="140"/>
      <c r="G44" s="140"/>
      <c r="H44" s="141"/>
    </row>
    <row r="47" spans="1:8" x14ac:dyDescent="0.25">
      <c r="A47" s="143"/>
    </row>
    <row r="48" spans="1:8" x14ac:dyDescent="0.25">
      <c r="A48" s="133"/>
      <c r="B48" s="134"/>
      <c r="C48" s="135"/>
      <c r="D48" s="135"/>
      <c r="E48" s="136"/>
      <c r="F48" s="135"/>
      <c r="G48" s="137"/>
      <c r="H48" s="137"/>
    </row>
    <row r="49" spans="1:8" x14ac:dyDescent="0.25">
      <c r="A49" s="138"/>
      <c r="B49" s="138"/>
      <c r="C49" s="139"/>
      <c r="D49" s="140"/>
      <c r="E49" s="140"/>
      <c r="F49" s="140"/>
      <c r="G49" s="140"/>
      <c r="H49" s="141"/>
    </row>
    <row r="50" spans="1:8" x14ac:dyDescent="0.25">
      <c r="A50" s="142"/>
      <c r="B50" s="142"/>
      <c r="C50" s="139"/>
      <c r="D50" s="140"/>
      <c r="E50" s="140"/>
      <c r="F50" s="140"/>
      <c r="G50" s="140"/>
      <c r="H50" s="141"/>
    </row>
    <row r="51" spans="1:8" x14ac:dyDescent="0.25">
      <c r="A51" s="138"/>
      <c r="B51" s="138"/>
      <c r="C51" s="139"/>
      <c r="D51" s="140"/>
      <c r="E51" s="140"/>
      <c r="F51" s="140"/>
      <c r="G51" s="140"/>
      <c r="H51" s="141"/>
    </row>
    <row r="52" spans="1:8" x14ac:dyDescent="0.25">
      <c r="A52" s="138"/>
      <c r="B52" s="138"/>
      <c r="C52" s="139"/>
      <c r="D52" s="140"/>
      <c r="E52" s="140"/>
      <c r="F52" s="140"/>
      <c r="G52" s="140"/>
      <c r="H52" s="141"/>
    </row>
    <row r="53" spans="1:8" x14ac:dyDescent="0.25">
      <c r="A53" s="142"/>
      <c r="B53" s="142"/>
      <c r="C53" s="139"/>
      <c r="D53" s="140"/>
      <c r="E53" s="140"/>
      <c r="F53" s="140"/>
      <c r="G53" s="140"/>
      <c r="H53" s="141"/>
    </row>
    <row r="54" spans="1:8" x14ac:dyDescent="0.25">
      <c r="A54" s="138"/>
      <c r="B54" s="138"/>
      <c r="C54" s="139"/>
      <c r="D54" s="140"/>
      <c r="E54" s="140"/>
      <c r="F54" s="140"/>
      <c r="G54" s="140"/>
      <c r="H54" s="141"/>
    </row>
    <row r="56" spans="1:8" x14ac:dyDescent="0.25">
      <c r="A56" s="95"/>
    </row>
    <row r="57" spans="1:8" x14ac:dyDescent="0.25">
      <c r="A57" s="7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AC23-7CED-40AE-AEF6-6A5903EC94D4}">
  <sheetPr>
    <pageSetUpPr fitToPage="1"/>
  </sheetPr>
  <dimension ref="A1:M41"/>
  <sheetViews>
    <sheetView zoomScale="80" zoomScaleNormal="80" workbookViewId="0">
      <selection activeCell="C19" sqref="C1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114" t="s">
        <v>179</v>
      </c>
      <c r="B5" s="114"/>
      <c r="C5" s="114"/>
      <c r="D5" s="114"/>
      <c r="E5" s="115"/>
      <c r="F5" s="115"/>
      <c r="G5" s="115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54.75" thickBot="1" x14ac:dyDescent="0.3">
      <c r="A7" s="79" t="s">
        <v>28</v>
      </c>
      <c r="B7" s="79" t="s">
        <v>29</v>
      </c>
      <c r="C7" s="79" t="s">
        <v>30</v>
      </c>
      <c r="D7" s="79" t="s">
        <v>31</v>
      </c>
      <c r="E7" s="79" t="s">
        <v>49</v>
      </c>
      <c r="F7" s="79" t="s">
        <v>50</v>
      </c>
      <c r="G7" s="79" t="s">
        <v>51</v>
      </c>
      <c r="H7" s="79" t="s">
        <v>52</v>
      </c>
    </row>
    <row r="8" spans="1:13" ht="20.100000000000001" customHeight="1" x14ac:dyDescent="0.25">
      <c r="A8" s="120" t="s">
        <v>174</v>
      </c>
      <c r="B8" s="98"/>
      <c r="C8" s="82"/>
      <c r="D8" s="116"/>
      <c r="E8" s="124">
        <f>'VAV-SGRD (1)'!E35</f>
        <v>2580</v>
      </c>
      <c r="F8" s="124"/>
      <c r="G8" s="124">
        <f>'VAV-SGRD (1)'!G35</f>
        <v>0</v>
      </c>
      <c r="H8" s="146">
        <f t="shared" ref="H8:H13" si="0">G8/E8</f>
        <v>0</v>
      </c>
    </row>
    <row r="9" spans="1:13" ht="20.100000000000001" customHeight="1" x14ac:dyDescent="0.25">
      <c r="A9" s="120" t="s">
        <v>175</v>
      </c>
      <c r="B9" s="98"/>
      <c r="C9" s="82"/>
      <c r="D9" s="116"/>
      <c r="E9" s="124">
        <f>'VAV-SGRD (2)'!E37</f>
        <v>3525</v>
      </c>
      <c r="F9" s="124"/>
      <c r="G9" s="124">
        <f>'VAV-SGRD (2)'!G37</f>
        <v>0</v>
      </c>
      <c r="H9" s="146">
        <f t="shared" si="0"/>
        <v>0</v>
      </c>
    </row>
    <row r="10" spans="1:13" ht="20.100000000000001" customHeight="1" x14ac:dyDescent="0.25">
      <c r="A10" s="120" t="s">
        <v>176</v>
      </c>
      <c r="B10" s="98"/>
      <c r="C10" s="82"/>
      <c r="D10" s="116"/>
      <c r="E10" s="124">
        <f>'VAV-SGRD (3)'!E33</f>
        <v>3045</v>
      </c>
      <c r="F10" s="124"/>
      <c r="G10" s="124">
        <f>'VAV-SGRD (3)'!G33</f>
        <v>0</v>
      </c>
      <c r="H10" s="146">
        <f t="shared" si="0"/>
        <v>0</v>
      </c>
    </row>
    <row r="11" spans="1:13" ht="20.100000000000001" customHeight="1" x14ac:dyDescent="0.25">
      <c r="A11" s="120" t="s">
        <v>177</v>
      </c>
      <c r="B11" s="98"/>
      <c r="C11" s="82"/>
      <c r="D11" s="116"/>
      <c r="E11" s="124">
        <f>'VAV-SGRD (4)'!E35</f>
        <v>3250</v>
      </c>
      <c r="F11" s="124"/>
      <c r="G11" s="124">
        <f>'VAV-SGRD (4)'!G35</f>
        <v>0</v>
      </c>
      <c r="H11" s="146">
        <f t="shared" si="0"/>
        <v>0</v>
      </c>
    </row>
    <row r="12" spans="1:13" ht="20.100000000000001" customHeight="1" x14ac:dyDescent="0.25">
      <c r="A12" s="120" t="s">
        <v>178</v>
      </c>
      <c r="B12" s="98"/>
      <c r="C12" s="82"/>
      <c r="D12" s="116"/>
      <c r="E12" s="124">
        <f>'VAV-SGRD (5)'!E33</f>
        <v>2805</v>
      </c>
      <c r="F12" s="124"/>
      <c r="G12" s="124">
        <f>'VAV-SGRD (5)'!G33</f>
        <v>0</v>
      </c>
      <c r="H12" s="146">
        <f t="shared" si="0"/>
        <v>0</v>
      </c>
    </row>
    <row r="13" spans="1:13" ht="20.100000000000001" customHeight="1" x14ac:dyDescent="0.25">
      <c r="A13" s="120" t="s">
        <v>53</v>
      </c>
      <c r="B13" s="98"/>
      <c r="C13" s="82"/>
      <c r="D13" s="116"/>
      <c r="E13" s="124">
        <f>SUM(E8:E12)</f>
        <v>15205</v>
      </c>
      <c r="F13" s="116"/>
      <c r="G13" s="124">
        <f>SUM(G8:G12)</f>
        <v>0</v>
      </c>
      <c r="H13" s="146">
        <f t="shared" si="0"/>
        <v>0</v>
      </c>
    </row>
    <row r="14" spans="1:13" ht="20.100000000000001" customHeight="1" x14ac:dyDescent="0.25">
      <c r="A14" s="61"/>
      <c r="B14" s="98"/>
      <c r="C14" s="82"/>
      <c r="D14" s="116"/>
      <c r="E14" s="116"/>
      <c r="F14" s="116"/>
      <c r="G14" s="116"/>
      <c r="H14" s="117"/>
    </row>
    <row r="15" spans="1:13" ht="20.100000000000001" customHeight="1" x14ac:dyDescent="0.25">
      <c r="A15" s="61"/>
      <c r="B15" s="98"/>
      <c r="C15" s="82"/>
      <c r="D15" s="116"/>
      <c r="E15" s="116"/>
      <c r="F15" s="116"/>
      <c r="G15" s="116"/>
      <c r="H15" s="117"/>
    </row>
    <row r="16" spans="1:13" ht="20.100000000000001" customHeight="1" x14ac:dyDescent="0.25">
      <c r="A16" s="61"/>
      <c r="B16" s="98"/>
      <c r="C16" s="82"/>
      <c r="D16" s="116"/>
      <c r="E16" s="116"/>
      <c r="F16" s="116"/>
      <c r="G16" s="116"/>
      <c r="H16" s="117"/>
    </row>
    <row r="17" spans="1:8" ht="20.100000000000001" customHeight="1" x14ac:dyDescent="0.25">
      <c r="A17" s="61"/>
      <c r="B17" s="98"/>
      <c r="C17" s="82"/>
      <c r="D17" s="116"/>
      <c r="E17" s="116"/>
      <c r="F17" s="116"/>
      <c r="G17" s="116"/>
      <c r="H17" s="117"/>
    </row>
    <row r="18" spans="1:8" ht="20.100000000000001" customHeight="1" x14ac:dyDescent="0.25">
      <c r="A18" s="61"/>
      <c r="B18" s="98"/>
      <c r="C18" s="82"/>
      <c r="D18" s="116"/>
      <c r="E18" s="116"/>
      <c r="F18" s="116"/>
      <c r="G18" s="116"/>
      <c r="H18" s="117"/>
    </row>
    <row r="19" spans="1:8" ht="20.100000000000001" customHeight="1" x14ac:dyDescent="0.25">
      <c r="A19" s="61"/>
      <c r="B19" s="98"/>
      <c r="C19" s="82"/>
      <c r="D19" s="116"/>
      <c r="E19" s="116"/>
      <c r="F19" s="116"/>
      <c r="G19" s="116"/>
      <c r="H19" s="117"/>
    </row>
    <row r="20" spans="1:8" ht="20.100000000000001" customHeight="1" x14ac:dyDescent="0.25">
      <c r="A20" s="61"/>
      <c r="B20" s="98"/>
      <c r="C20" s="82"/>
      <c r="D20" s="116"/>
      <c r="E20" s="116"/>
      <c r="F20" s="116"/>
      <c r="G20" s="116"/>
      <c r="H20" s="117"/>
    </row>
    <row r="21" spans="1:8" ht="20.100000000000001" customHeight="1" x14ac:dyDescent="0.25">
      <c r="A21" s="61"/>
      <c r="B21" s="98"/>
      <c r="C21" s="82"/>
      <c r="D21" s="116"/>
      <c r="E21" s="116"/>
      <c r="F21" s="116"/>
      <c r="G21" s="116"/>
      <c r="H21" s="117"/>
    </row>
    <row r="22" spans="1:8" ht="20.100000000000001" customHeight="1" x14ac:dyDescent="0.25">
      <c r="A22" s="61"/>
      <c r="B22" s="98"/>
      <c r="C22" s="82"/>
      <c r="D22" s="116"/>
      <c r="E22" s="116"/>
      <c r="F22" s="116"/>
      <c r="G22" s="116"/>
      <c r="H22" s="117"/>
    </row>
    <row r="23" spans="1:8" ht="15.75" thickBot="1" x14ac:dyDescent="0.3">
      <c r="A23" s="151"/>
      <c r="B23" s="109"/>
      <c r="C23" s="92"/>
      <c r="D23" s="152"/>
      <c r="E23" s="152"/>
      <c r="F23" s="152"/>
      <c r="G23" s="152"/>
      <c r="H23" s="153"/>
    </row>
    <row r="24" spans="1:8" x14ac:dyDescent="0.25">
      <c r="A24" s="133"/>
      <c r="B24" s="134"/>
      <c r="C24" s="135"/>
      <c r="D24" s="135"/>
      <c r="E24" s="136"/>
      <c r="F24" s="135"/>
      <c r="G24" s="137"/>
      <c r="H24" s="137"/>
    </row>
    <row r="25" spans="1:8" x14ac:dyDescent="0.25">
      <c r="A25" s="138"/>
      <c r="B25" s="138"/>
      <c r="C25" s="139"/>
      <c r="D25" s="140"/>
      <c r="E25" s="140"/>
      <c r="F25" s="140"/>
      <c r="G25" s="140"/>
      <c r="H25" s="141"/>
    </row>
    <row r="26" spans="1:8" x14ac:dyDescent="0.25">
      <c r="A26" s="138"/>
      <c r="B26" s="138"/>
      <c r="C26" s="139"/>
      <c r="D26" s="140"/>
      <c r="E26" s="140"/>
      <c r="F26" s="140"/>
      <c r="G26" s="140"/>
      <c r="H26" s="141"/>
    </row>
    <row r="27" spans="1:8" x14ac:dyDescent="0.25">
      <c r="A27" s="138"/>
      <c r="B27" s="138"/>
      <c r="C27" s="139"/>
      <c r="D27" s="140"/>
      <c r="E27" s="140"/>
      <c r="F27" s="140"/>
      <c r="G27" s="140"/>
      <c r="H27" s="141"/>
    </row>
    <row r="28" spans="1:8" x14ac:dyDescent="0.25">
      <c r="A28" s="142"/>
      <c r="B28" s="142"/>
      <c r="C28" s="139"/>
      <c r="D28" s="140"/>
      <c r="E28" s="140"/>
      <c r="F28" s="140"/>
      <c r="G28" s="140"/>
      <c r="H28" s="141"/>
    </row>
    <row r="31" spans="1:8" x14ac:dyDescent="0.25">
      <c r="A31" s="143"/>
    </row>
    <row r="32" spans="1:8" x14ac:dyDescent="0.25">
      <c r="A32" s="133"/>
      <c r="B32" s="134"/>
      <c r="C32" s="135"/>
      <c r="D32" s="135"/>
      <c r="E32" s="136"/>
      <c r="F32" s="135"/>
      <c r="G32" s="137"/>
      <c r="H32" s="137"/>
    </row>
    <row r="33" spans="1:8" x14ac:dyDescent="0.25">
      <c r="A33" s="138"/>
      <c r="B33" s="138"/>
      <c r="C33" s="139"/>
      <c r="D33" s="140"/>
      <c r="E33" s="140"/>
      <c r="F33" s="140"/>
      <c r="G33" s="140"/>
      <c r="H33" s="141"/>
    </row>
    <row r="34" spans="1:8" x14ac:dyDescent="0.25">
      <c r="A34" s="142"/>
      <c r="B34" s="142"/>
      <c r="C34" s="139"/>
      <c r="D34" s="140"/>
      <c r="E34" s="140"/>
      <c r="F34" s="140"/>
      <c r="G34" s="140"/>
      <c r="H34" s="141"/>
    </row>
    <row r="35" spans="1:8" x14ac:dyDescent="0.25">
      <c r="A35" s="138"/>
      <c r="B35" s="138"/>
      <c r="C35" s="139"/>
      <c r="D35" s="140"/>
      <c r="E35" s="140"/>
      <c r="F35" s="140"/>
      <c r="G35" s="140"/>
      <c r="H35" s="141"/>
    </row>
    <row r="36" spans="1:8" x14ac:dyDescent="0.25">
      <c r="A36" s="138"/>
      <c r="B36" s="138"/>
      <c r="C36" s="139"/>
      <c r="D36" s="140"/>
      <c r="E36" s="140"/>
      <c r="F36" s="140"/>
      <c r="G36" s="140"/>
      <c r="H36" s="141"/>
    </row>
    <row r="37" spans="1:8" x14ac:dyDescent="0.25">
      <c r="A37" s="142"/>
      <c r="B37" s="142"/>
      <c r="C37" s="139"/>
      <c r="D37" s="140"/>
      <c r="E37" s="140"/>
      <c r="F37" s="140"/>
      <c r="G37" s="140"/>
      <c r="H37" s="141"/>
    </row>
    <row r="38" spans="1:8" x14ac:dyDescent="0.25">
      <c r="A38" s="138"/>
      <c r="B38" s="138"/>
      <c r="C38" s="139"/>
      <c r="D38" s="140"/>
      <c r="E38" s="140"/>
      <c r="F38" s="140"/>
      <c r="G38" s="140"/>
      <c r="H38" s="141"/>
    </row>
    <row r="40" spans="1:8" x14ac:dyDescent="0.25">
      <c r="A40" s="95"/>
    </row>
    <row r="41" spans="1:8" x14ac:dyDescent="0.25">
      <c r="A41" s="75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001-BAF8-411F-A31D-4C56F679BF74}">
  <sheetPr>
    <pageSetUpPr fitToPage="1"/>
  </sheetPr>
  <dimension ref="A1:M62"/>
  <sheetViews>
    <sheetView zoomScale="80" zoomScaleNormal="80" workbookViewId="0">
      <pane ySplit="7" topLeftCell="A17" activePane="bottomLeft" state="frozen"/>
      <selection activeCell="F20" sqref="F20"/>
      <selection pane="bottomLeft" activeCell="A33" sqref="A33:A34"/>
    </sheetView>
  </sheetViews>
  <sheetFormatPr defaultColWidth="9.140625" defaultRowHeight="15" x14ac:dyDescent="0.25"/>
  <cols>
    <col min="1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 ht="20.25" x14ac:dyDescent="0.25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1:13" ht="21" x14ac:dyDescent="0.25">
      <c r="A3" s="8" t="s">
        <v>54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5" customHeight="1" x14ac:dyDescent="0.25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3" ht="6.75" customHeight="1" thickBot="1" x14ac:dyDescent="0.3">
      <c r="A6" s="78"/>
      <c r="B6" s="78"/>
      <c r="C6" s="78"/>
      <c r="D6" s="78"/>
      <c r="E6" s="78"/>
      <c r="F6" s="78"/>
      <c r="G6" s="78"/>
    </row>
    <row r="7" spans="1:13" ht="72.75" thickBot="1" x14ac:dyDescent="0.3">
      <c r="A7" s="79" t="s">
        <v>28</v>
      </c>
      <c r="B7" s="59" t="s">
        <v>29</v>
      </c>
      <c r="C7" s="59" t="s">
        <v>37</v>
      </c>
      <c r="D7" s="59" t="s">
        <v>30</v>
      </c>
      <c r="E7" s="59" t="s">
        <v>31</v>
      </c>
      <c r="F7" s="59" t="s">
        <v>38</v>
      </c>
      <c r="G7" s="59" t="s">
        <v>39</v>
      </c>
      <c r="H7" s="59" t="s">
        <v>40</v>
      </c>
      <c r="I7" s="79" t="s">
        <v>46</v>
      </c>
      <c r="J7" s="59" t="s">
        <v>47</v>
      </c>
      <c r="K7" s="59" t="s">
        <v>48</v>
      </c>
      <c r="L7" s="59" t="s">
        <v>44</v>
      </c>
    </row>
    <row r="8" spans="1:13" ht="20.100000000000001" customHeight="1" x14ac:dyDescent="0.25">
      <c r="A8" s="96" t="s">
        <v>186</v>
      </c>
      <c r="B8" s="97">
        <v>1221</v>
      </c>
      <c r="C8" s="97"/>
      <c r="D8" s="98"/>
      <c r="E8" s="99">
        <v>14</v>
      </c>
      <c r="F8" s="100">
        <v>1230</v>
      </c>
      <c r="G8" s="97"/>
      <c r="H8" s="100">
        <f>F8*0.25</f>
        <v>307.5</v>
      </c>
      <c r="I8" s="97"/>
      <c r="J8" s="100">
        <f>F8*0.7</f>
        <v>861</v>
      </c>
      <c r="K8" s="97"/>
      <c r="L8" s="101"/>
    </row>
    <row r="9" spans="1:13" ht="20.100000000000001" customHeight="1" x14ac:dyDescent="0.25">
      <c r="A9" s="96" t="s">
        <v>244</v>
      </c>
      <c r="B9" s="97">
        <v>1225</v>
      </c>
      <c r="C9" s="97"/>
      <c r="D9" s="98"/>
      <c r="E9" s="99">
        <v>12</v>
      </c>
      <c r="F9" s="100">
        <v>1225</v>
      </c>
      <c r="G9" s="97"/>
      <c r="H9" s="100">
        <f>F9*0.25</f>
        <v>306.25</v>
      </c>
      <c r="I9" s="97"/>
      <c r="J9" s="100">
        <f>F9*0.7</f>
        <v>857.5</v>
      </c>
      <c r="K9" s="97"/>
      <c r="L9" s="101"/>
    </row>
    <row r="10" spans="1:13" ht="20.100000000000001" customHeight="1" x14ac:dyDescent="0.25">
      <c r="A10" s="96" t="s">
        <v>189</v>
      </c>
      <c r="B10" s="102">
        <v>1242</v>
      </c>
      <c r="C10" s="97"/>
      <c r="D10" s="98"/>
      <c r="E10" s="99">
        <v>8</v>
      </c>
      <c r="F10" s="100">
        <v>420</v>
      </c>
      <c r="G10" s="102"/>
      <c r="H10" s="100">
        <f t="shared" ref="H10:H49" si="0">F10*0.25</f>
        <v>105</v>
      </c>
      <c r="I10" s="97"/>
      <c r="J10" s="100">
        <f t="shared" ref="J10:J49" si="1">F10*0.7</f>
        <v>294</v>
      </c>
      <c r="K10" s="97"/>
      <c r="L10" s="103"/>
    </row>
    <row r="11" spans="1:13" ht="20.100000000000001" customHeight="1" x14ac:dyDescent="0.25">
      <c r="A11" s="96" t="s">
        <v>197</v>
      </c>
      <c r="B11" s="102">
        <v>1243</v>
      </c>
      <c r="C11" s="97"/>
      <c r="D11" s="98"/>
      <c r="E11" s="99">
        <v>14</v>
      </c>
      <c r="F11" s="100">
        <v>840</v>
      </c>
      <c r="G11" s="102"/>
      <c r="H11" s="100">
        <f t="shared" si="0"/>
        <v>210</v>
      </c>
      <c r="I11" s="97"/>
      <c r="J11" s="100">
        <f t="shared" si="1"/>
        <v>588</v>
      </c>
      <c r="K11" s="97"/>
      <c r="L11" s="104"/>
    </row>
    <row r="12" spans="1:13" ht="20.100000000000001" customHeight="1" x14ac:dyDescent="0.25">
      <c r="A12" s="96" t="s">
        <v>198</v>
      </c>
      <c r="B12" s="102">
        <v>1245</v>
      </c>
      <c r="C12" s="97"/>
      <c r="D12" s="98"/>
      <c r="E12" s="99">
        <v>8</v>
      </c>
      <c r="F12" s="100">
        <v>420</v>
      </c>
      <c r="G12" s="102"/>
      <c r="H12" s="100">
        <f t="shared" si="0"/>
        <v>105</v>
      </c>
      <c r="I12" s="97"/>
      <c r="J12" s="100">
        <f t="shared" si="1"/>
        <v>294</v>
      </c>
      <c r="K12" s="97"/>
      <c r="L12" s="104"/>
    </row>
    <row r="13" spans="1:13" ht="20.100000000000001" customHeight="1" x14ac:dyDescent="0.25">
      <c r="A13" s="96" t="s">
        <v>201</v>
      </c>
      <c r="B13" s="102">
        <v>1248</v>
      </c>
      <c r="C13" s="97"/>
      <c r="D13" s="98"/>
      <c r="E13" s="99">
        <v>14</v>
      </c>
      <c r="F13" s="100">
        <v>1260</v>
      </c>
      <c r="G13" s="102"/>
      <c r="H13" s="100">
        <f t="shared" si="0"/>
        <v>315</v>
      </c>
      <c r="I13" s="97"/>
      <c r="J13" s="100">
        <f t="shared" si="1"/>
        <v>882</v>
      </c>
      <c r="K13" s="97"/>
      <c r="L13" s="104"/>
    </row>
    <row r="14" spans="1:13" ht="20.100000000000001" customHeight="1" x14ac:dyDescent="0.25">
      <c r="A14" s="96" t="s">
        <v>216</v>
      </c>
      <c r="B14" s="102">
        <v>1253</v>
      </c>
      <c r="C14" s="97"/>
      <c r="D14" s="98"/>
      <c r="E14" s="99">
        <v>10</v>
      </c>
      <c r="F14" s="100">
        <v>840</v>
      </c>
      <c r="G14" s="102"/>
      <c r="H14" s="100">
        <f t="shared" si="0"/>
        <v>210</v>
      </c>
      <c r="I14" s="97"/>
      <c r="J14" s="100">
        <f t="shared" si="1"/>
        <v>588</v>
      </c>
      <c r="K14" s="97"/>
      <c r="L14" s="103"/>
    </row>
    <row r="15" spans="1:13" ht="20.100000000000001" customHeight="1" x14ac:dyDescent="0.25">
      <c r="A15" s="96" t="s">
        <v>217</v>
      </c>
      <c r="B15" s="102">
        <v>1253</v>
      </c>
      <c r="C15" s="97"/>
      <c r="D15" s="98"/>
      <c r="E15" s="99">
        <v>14</v>
      </c>
      <c r="F15" s="100">
        <v>1260</v>
      </c>
      <c r="G15" s="102"/>
      <c r="H15" s="100">
        <f t="shared" si="0"/>
        <v>315</v>
      </c>
      <c r="I15" s="97"/>
      <c r="J15" s="100">
        <f t="shared" si="1"/>
        <v>882</v>
      </c>
      <c r="K15" s="97"/>
      <c r="L15" s="104"/>
    </row>
    <row r="16" spans="1:13" ht="20.100000000000001" customHeight="1" x14ac:dyDescent="0.25">
      <c r="A16" s="96" t="s">
        <v>224</v>
      </c>
      <c r="B16" s="102">
        <v>1261</v>
      </c>
      <c r="C16" s="97"/>
      <c r="D16" s="98"/>
      <c r="E16" s="99">
        <v>14</v>
      </c>
      <c r="F16" s="100">
        <v>1260</v>
      </c>
      <c r="G16" s="102"/>
      <c r="H16" s="100">
        <f t="shared" si="0"/>
        <v>315</v>
      </c>
      <c r="I16" s="97"/>
      <c r="J16" s="100">
        <f t="shared" si="1"/>
        <v>882</v>
      </c>
      <c r="K16" s="97"/>
      <c r="L16" s="104"/>
    </row>
    <row r="17" spans="1:12" ht="20.100000000000001" customHeight="1" x14ac:dyDescent="0.25">
      <c r="A17" s="96" t="s">
        <v>225</v>
      </c>
      <c r="B17" s="102">
        <v>1266</v>
      </c>
      <c r="C17" s="97"/>
      <c r="D17" s="98"/>
      <c r="E17" s="99">
        <v>8</v>
      </c>
      <c r="F17" s="100">
        <v>600</v>
      </c>
      <c r="G17" s="102"/>
      <c r="H17" s="100">
        <f t="shared" si="0"/>
        <v>150</v>
      </c>
      <c r="I17" s="97"/>
      <c r="J17" s="100">
        <f t="shared" si="1"/>
        <v>420</v>
      </c>
      <c r="K17" s="97"/>
      <c r="L17" s="103"/>
    </row>
    <row r="18" spans="1:12" ht="20.100000000000001" customHeight="1" x14ac:dyDescent="0.25">
      <c r="A18" s="96" t="s">
        <v>226</v>
      </c>
      <c r="B18" s="102">
        <v>1264</v>
      </c>
      <c r="C18" s="97"/>
      <c r="D18" s="98"/>
      <c r="E18" s="99">
        <v>16</v>
      </c>
      <c r="F18" s="100">
        <v>1200</v>
      </c>
      <c r="G18" s="102"/>
      <c r="H18" s="100">
        <f t="shared" si="0"/>
        <v>300</v>
      </c>
      <c r="I18" s="97"/>
      <c r="J18" s="100">
        <f t="shared" si="1"/>
        <v>840</v>
      </c>
      <c r="K18" s="97"/>
      <c r="L18" s="104"/>
    </row>
    <row r="19" spans="1:12" ht="20.100000000000001" customHeight="1" x14ac:dyDescent="0.25">
      <c r="A19" s="96" t="s">
        <v>227</v>
      </c>
      <c r="B19" s="102">
        <v>1269</v>
      </c>
      <c r="C19" s="97"/>
      <c r="D19" s="98"/>
      <c r="E19" s="99">
        <v>16</v>
      </c>
      <c r="F19" s="100">
        <v>1800</v>
      </c>
      <c r="G19" s="102"/>
      <c r="H19" s="100">
        <f t="shared" si="0"/>
        <v>450</v>
      </c>
      <c r="I19" s="97"/>
      <c r="J19" s="100">
        <f t="shared" si="1"/>
        <v>1260</v>
      </c>
      <c r="K19" s="97"/>
      <c r="L19" s="104"/>
    </row>
    <row r="20" spans="1:12" ht="20.100000000000001" customHeight="1" x14ac:dyDescent="0.25">
      <c r="A20" s="96" t="s">
        <v>228</v>
      </c>
      <c r="B20" s="102">
        <v>1270</v>
      </c>
      <c r="C20" s="97"/>
      <c r="D20" s="98"/>
      <c r="E20" s="99">
        <v>12</v>
      </c>
      <c r="F20" s="100">
        <v>1020</v>
      </c>
      <c r="G20" s="102"/>
      <c r="H20" s="100">
        <f t="shared" si="0"/>
        <v>255</v>
      </c>
      <c r="I20" s="97"/>
      <c r="J20" s="100">
        <f t="shared" si="1"/>
        <v>714</v>
      </c>
      <c r="K20" s="97"/>
      <c r="L20" s="104"/>
    </row>
    <row r="21" spans="1:12" ht="20.100000000000001" customHeight="1" x14ac:dyDescent="0.25">
      <c r="A21" s="96" t="s">
        <v>229</v>
      </c>
      <c r="B21" s="102">
        <v>1273</v>
      </c>
      <c r="C21" s="97"/>
      <c r="D21" s="98"/>
      <c r="E21" s="99">
        <v>16</v>
      </c>
      <c r="F21" s="100">
        <v>1590</v>
      </c>
      <c r="G21" s="102"/>
      <c r="H21" s="100">
        <f t="shared" si="0"/>
        <v>397.5</v>
      </c>
      <c r="I21" s="97"/>
      <c r="J21" s="100">
        <f t="shared" si="1"/>
        <v>1113</v>
      </c>
      <c r="K21" s="97"/>
      <c r="L21" s="104"/>
    </row>
    <row r="22" spans="1:12" ht="20.100000000000001" customHeight="1" x14ac:dyDescent="0.25">
      <c r="A22" s="96" t="s">
        <v>230</v>
      </c>
      <c r="B22" s="102">
        <v>1277</v>
      </c>
      <c r="C22" s="97"/>
      <c r="D22" s="98"/>
      <c r="E22" s="99">
        <v>16</v>
      </c>
      <c r="F22" s="100">
        <v>2120</v>
      </c>
      <c r="G22" s="102"/>
      <c r="H22" s="100">
        <f t="shared" si="0"/>
        <v>530</v>
      </c>
      <c r="I22" s="97"/>
      <c r="J22" s="100">
        <f t="shared" si="1"/>
        <v>1484</v>
      </c>
      <c r="K22" s="97"/>
      <c r="L22" s="104"/>
    </row>
    <row r="23" spans="1:12" ht="20.100000000000001" customHeight="1" x14ac:dyDescent="0.25">
      <c r="A23" s="96" t="s">
        <v>260</v>
      </c>
      <c r="B23" s="102">
        <v>1279</v>
      </c>
      <c r="C23" s="97"/>
      <c r="D23" s="98"/>
      <c r="E23" s="99">
        <v>16</v>
      </c>
      <c r="F23" s="100">
        <v>1590</v>
      </c>
      <c r="G23" s="102"/>
      <c r="H23" s="100">
        <f t="shared" si="0"/>
        <v>397.5</v>
      </c>
      <c r="I23" s="97"/>
      <c r="J23" s="100">
        <f t="shared" si="1"/>
        <v>1113</v>
      </c>
      <c r="K23" s="97"/>
      <c r="L23" s="104"/>
    </row>
    <row r="24" spans="1:12" ht="20.100000000000001" customHeight="1" x14ac:dyDescent="0.25">
      <c r="A24" s="96" t="s">
        <v>261</v>
      </c>
      <c r="B24" s="102">
        <v>1209</v>
      </c>
      <c r="C24" s="97"/>
      <c r="D24" s="98"/>
      <c r="E24" s="99">
        <v>16</v>
      </c>
      <c r="F24" s="100">
        <v>2120</v>
      </c>
      <c r="G24" s="102"/>
      <c r="H24" s="100">
        <f t="shared" si="0"/>
        <v>530</v>
      </c>
      <c r="I24" s="97"/>
      <c r="J24" s="100">
        <f t="shared" si="1"/>
        <v>1484</v>
      </c>
      <c r="K24" s="97"/>
      <c r="L24" s="104"/>
    </row>
    <row r="25" spans="1:12" ht="20.100000000000001" customHeight="1" x14ac:dyDescent="0.25">
      <c r="A25" s="96" t="s">
        <v>262</v>
      </c>
      <c r="B25" s="102">
        <v>1220</v>
      </c>
      <c r="C25" s="97"/>
      <c r="D25" s="98"/>
      <c r="E25" s="99">
        <v>8</v>
      </c>
      <c r="F25" s="100">
        <v>690</v>
      </c>
      <c r="G25" s="102"/>
      <c r="H25" s="100">
        <f t="shared" si="0"/>
        <v>172.5</v>
      </c>
      <c r="I25" s="97"/>
      <c r="J25" s="100">
        <f t="shared" si="1"/>
        <v>482.99999999999994</v>
      </c>
      <c r="K25" s="97"/>
      <c r="L25" s="104"/>
    </row>
    <row r="26" spans="1:12" ht="20.100000000000001" customHeight="1" x14ac:dyDescent="0.25">
      <c r="A26" s="96" t="s">
        <v>263</v>
      </c>
      <c r="B26" s="102">
        <v>1211</v>
      </c>
      <c r="C26" s="97"/>
      <c r="D26" s="98"/>
      <c r="E26" s="99">
        <v>14</v>
      </c>
      <c r="F26" s="100">
        <v>1680</v>
      </c>
      <c r="G26" s="102"/>
      <c r="H26" s="100">
        <f t="shared" si="0"/>
        <v>420</v>
      </c>
      <c r="I26" s="97"/>
      <c r="J26" s="100">
        <f t="shared" si="1"/>
        <v>1176</v>
      </c>
      <c r="K26" s="97"/>
      <c r="L26" s="104"/>
    </row>
    <row r="27" spans="1:12" ht="20.100000000000001" customHeight="1" x14ac:dyDescent="0.25">
      <c r="A27" s="96" t="s">
        <v>264</v>
      </c>
      <c r="B27" s="102">
        <v>1213</v>
      </c>
      <c r="C27" s="97"/>
      <c r="D27" s="98"/>
      <c r="E27" s="99">
        <v>16</v>
      </c>
      <c r="F27" s="100">
        <v>1325</v>
      </c>
      <c r="G27" s="102"/>
      <c r="H27" s="100">
        <f t="shared" si="0"/>
        <v>331.25</v>
      </c>
      <c r="I27" s="97"/>
      <c r="J27" s="100">
        <f t="shared" si="1"/>
        <v>927.49999999999989</v>
      </c>
      <c r="K27" s="97"/>
      <c r="L27" s="104"/>
    </row>
    <row r="28" spans="1:12" ht="20.100000000000001" customHeight="1" x14ac:dyDescent="0.25">
      <c r="A28" s="96" t="s">
        <v>265</v>
      </c>
      <c r="B28" s="102">
        <v>1215</v>
      </c>
      <c r="C28" s="97"/>
      <c r="D28" s="98"/>
      <c r="E28" s="99">
        <v>14</v>
      </c>
      <c r="F28" s="100">
        <v>1080</v>
      </c>
      <c r="G28" s="102"/>
      <c r="H28" s="100">
        <f t="shared" si="0"/>
        <v>270</v>
      </c>
      <c r="I28" s="97"/>
      <c r="J28" s="100">
        <f t="shared" si="1"/>
        <v>756</v>
      </c>
      <c r="K28" s="97"/>
      <c r="L28" s="104"/>
    </row>
    <row r="29" spans="1:12" ht="20.100000000000001" customHeight="1" x14ac:dyDescent="0.25">
      <c r="A29" s="96" t="s">
        <v>266</v>
      </c>
      <c r="B29" s="102">
        <v>1218</v>
      </c>
      <c r="C29" s="97"/>
      <c r="D29" s="98"/>
      <c r="E29" s="99">
        <v>14</v>
      </c>
      <c r="F29" s="100">
        <v>1620</v>
      </c>
      <c r="G29" s="102"/>
      <c r="H29" s="100">
        <f t="shared" si="0"/>
        <v>405</v>
      </c>
      <c r="I29" s="97"/>
      <c r="J29" s="100">
        <f t="shared" si="1"/>
        <v>1134</v>
      </c>
      <c r="K29" s="97"/>
      <c r="L29" s="104"/>
    </row>
    <row r="30" spans="1:12" ht="20.100000000000001" customHeight="1" x14ac:dyDescent="0.25">
      <c r="A30" s="96" t="s">
        <v>267</v>
      </c>
      <c r="B30" s="102">
        <v>1263</v>
      </c>
      <c r="C30" s="97"/>
      <c r="D30" s="98"/>
      <c r="E30" s="99">
        <v>12</v>
      </c>
      <c r="F30" s="100">
        <v>1290</v>
      </c>
      <c r="G30" s="102"/>
      <c r="H30" s="100">
        <f t="shared" si="0"/>
        <v>322.5</v>
      </c>
      <c r="I30" s="97"/>
      <c r="J30" s="100">
        <f t="shared" si="1"/>
        <v>902.99999999999989</v>
      </c>
      <c r="K30" s="97"/>
      <c r="L30" s="103"/>
    </row>
    <row r="31" spans="1:12" ht="20.100000000000001" customHeight="1" x14ac:dyDescent="0.25">
      <c r="A31" s="96" t="s">
        <v>315</v>
      </c>
      <c r="B31" s="102">
        <v>1203</v>
      </c>
      <c r="C31" s="97"/>
      <c r="D31" s="98"/>
      <c r="E31" s="99">
        <v>12</v>
      </c>
      <c r="F31" s="100">
        <v>1160</v>
      </c>
      <c r="G31" s="102"/>
      <c r="H31" s="100">
        <f t="shared" si="0"/>
        <v>290</v>
      </c>
      <c r="I31" s="97"/>
      <c r="J31" s="100">
        <f t="shared" si="1"/>
        <v>812</v>
      </c>
      <c r="K31" s="97"/>
      <c r="L31" s="104"/>
    </row>
    <row r="32" spans="1:12" ht="20.100000000000001" customHeight="1" x14ac:dyDescent="0.25">
      <c r="A32" s="96" t="s">
        <v>316</v>
      </c>
      <c r="B32" s="102">
        <v>1214</v>
      </c>
      <c r="C32" s="97"/>
      <c r="D32" s="98"/>
      <c r="E32" s="99">
        <v>14</v>
      </c>
      <c r="F32" s="100">
        <v>1605</v>
      </c>
      <c r="G32" s="102"/>
      <c r="H32" s="100">
        <f t="shared" si="0"/>
        <v>401.25</v>
      </c>
      <c r="I32" s="97"/>
      <c r="J32" s="100">
        <f t="shared" si="1"/>
        <v>1123.5</v>
      </c>
      <c r="K32" s="97"/>
      <c r="L32" s="104"/>
    </row>
    <row r="33" spans="1:12" ht="20.100000000000001" customHeight="1" x14ac:dyDescent="0.25">
      <c r="A33" s="96"/>
      <c r="B33" s="102"/>
      <c r="C33" s="97"/>
      <c r="D33" s="98"/>
      <c r="E33" s="99"/>
      <c r="F33" s="100"/>
      <c r="G33" s="102"/>
      <c r="H33" s="100">
        <f t="shared" si="0"/>
        <v>0</v>
      </c>
      <c r="I33" s="97"/>
      <c r="J33" s="100">
        <f t="shared" si="1"/>
        <v>0</v>
      </c>
      <c r="K33" s="97"/>
      <c r="L33" s="103"/>
    </row>
    <row r="34" spans="1:12" ht="20.100000000000001" customHeight="1" x14ac:dyDescent="0.25">
      <c r="A34" s="96"/>
      <c r="B34" s="102"/>
      <c r="C34" s="97"/>
      <c r="D34" s="98"/>
      <c r="E34" s="99"/>
      <c r="F34" s="100"/>
      <c r="G34" s="102"/>
      <c r="H34" s="100">
        <f t="shared" si="0"/>
        <v>0</v>
      </c>
      <c r="I34" s="97"/>
      <c r="J34" s="100">
        <f t="shared" si="1"/>
        <v>0</v>
      </c>
      <c r="K34" s="97"/>
      <c r="L34" s="104"/>
    </row>
    <row r="35" spans="1:12" ht="20.100000000000001" customHeight="1" x14ac:dyDescent="0.25">
      <c r="A35" s="96"/>
      <c r="B35" s="102"/>
      <c r="C35" s="97"/>
      <c r="D35" s="98"/>
      <c r="E35" s="99"/>
      <c r="F35" s="100"/>
      <c r="G35" s="102"/>
      <c r="H35" s="100">
        <f t="shared" si="0"/>
        <v>0</v>
      </c>
      <c r="I35" s="97"/>
      <c r="J35" s="100">
        <f t="shared" si="1"/>
        <v>0</v>
      </c>
      <c r="K35" s="97"/>
      <c r="L35" s="104"/>
    </row>
    <row r="36" spans="1:12" ht="20.100000000000001" customHeight="1" x14ac:dyDescent="0.25">
      <c r="A36" s="96"/>
      <c r="B36" s="102"/>
      <c r="C36" s="97"/>
      <c r="D36" s="98"/>
      <c r="E36" s="99"/>
      <c r="F36" s="100"/>
      <c r="G36" s="102"/>
      <c r="H36" s="100">
        <f t="shared" si="0"/>
        <v>0</v>
      </c>
      <c r="I36" s="97"/>
      <c r="J36" s="100">
        <f t="shared" si="1"/>
        <v>0</v>
      </c>
      <c r="K36" s="97"/>
      <c r="L36" s="104"/>
    </row>
    <row r="37" spans="1:12" ht="20.100000000000001" customHeight="1" x14ac:dyDescent="0.25">
      <c r="A37" s="96"/>
      <c r="B37" s="102"/>
      <c r="C37" s="97"/>
      <c r="D37" s="98"/>
      <c r="E37" s="99"/>
      <c r="F37" s="100"/>
      <c r="G37" s="102"/>
      <c r="H37" s="100">
        <f t="shared" si="0"/>
        <v>0</v>
      </c>
      <c r="I37" s="97"/>
      <c r="J37" s="100">
        <f t="shared" si="1"/>
        <v>0</v>
      </c>
      <c r="K37" s="97"/>
      <c r="L37" s="104"/>
    </row>
    <row r="38" spans="1:12" ht="20.100000000000001" customHeight="1" x14ac:dyDescent="0.25">
      <c r="A38" s="96"/>
      <c r="B38" s="102"/>
      <c r="C38" s="97"/>
      <c r="D38" s="98"/>
      <c r="E38" s="99"/>
      <c r="F38" s="100"/>
      <c r="G38" s="102"/>
      <c r="H38" s="100">
        <f t="shared" si="0"/>
        <v>0</v>
      </c>
      <c r="I38" s="97"/>
      <c r="J38" s="100">
        <f t="shared" si="1"/>
        <v>0</v>
      </c>
      <c r="K38" s="97"/>
      <c r="L38" s="104"/>
    </row>
    <row r="39" spans="1:12" ht="20.100000000000001" customHeight="1" x14ac:dyDescent="0.25">
      <c r="A39" s="96"/>
      <c r="B39" s="102"/>
      <c r="C39" s="97"/>
      <c r="D39" s="98"/>
      <c r="E39" s="99"/>
      <c r="F39" s="100"/>
      <c r="G39" s="102"/>
      <c r="H39" s="100">
        <f t="shared" si="0"/>
        <v>0</v>
      </c>
      <c r="I39" s="97"/>
      <c r="J39" s="100">
        <f t="shared" si="1"/>
        <v>0</v>
      </c>
      <c r="K39" s="97"/>
      <c r="L39" s="104"/>
    </row>
    <row r="40" spans="1:12" ht="20.100000000000001" customHeight="1" x14ac:dyDescent="0.25">
      <c r="A40" s="96"/>
      <c r="B40" s="102"/>
      <c r="C40" s="97"/>
      <c r="D40" s="98"/>
      <c r="E40" s="99"/>
      <c r="F40" s="100"/>
      <c r="G40" s="102"/>
      <c r="H40" s="100">
        <f t="shared" si="0"/>
        <v>0</v>
      </c>
      <c r="I40" s="97"/>
      <c r="J40" s="100">
        <f t="shared" si="1"/>
        <v>0</v>
      </c>
      <c r="K40" s="97"/>
      <c r="L40" s="104"/>
    </row>
    <row r="41" spans="1:12" ht="20.100000000000001" customHeight="1" x14ac:dyDescent="0.25">
      <c r="A41" s="96"/>
      <c r="B41" s="102"/>
      <c r="C41" s="97"/>
      <c r="D41" s="98"/>
      <c r="E41" s="99"/>
      <c r="F41" s="100"/>
      <c r="G41" s="102"/>
      <c r="H41" s="100">
        <f t="shared" si="0"/>
        <v>0</v>
      </c>
      <c r="I41" s="97"/>
      <c r="J41" s="100">
        <f t="shared" si="1"/>
        <v>0</v>
      </c>
      <c r="K41" s="97"/>
      <c r="L41" s="104"/>
    </row>
    <row r="42" spans="1:12" ht="20.100000000000001" customHeight="1" x14ac:dyDescent="0.25">
      <c r="A42" s="96"/>
      <c r="B42" s="102"/>
      <c r="C42" s="97"/>
      <c r="D42" s="98"/>
      <c r="E42" s="99"/>
      <c r="F42" s="100"/>
      <c r="G42" s="102"/>
      <c r="H42" s="100">
        <f t="shared" si="0"/>
        <v>0</v>
      </c>
      <c r="I42" s="97"/>
      <c r="J42" s="100">
        <f t="shared" si="1"/>
        <v>0</v>
      </c>
      <c r="K42" s="97"/>
      <c r="L42" s="104"/>
    </row>
    <row r="43" spans="1:12" ht="20.100000000000001" customHeight="1" x14ac:dyDescent="0.25">
      <c r="A43" s="96"/>
      <c r="B43" s="102"/>
      <c r="C43" s="97"/>
      <c r="D43" s="98"/>
      <c r="E43" s="99"/>
      <c r="F43" s="100"/>
      <c r="G43" s="102"/>
      <c r="H43" s="100">
        <f t="shared" si="0"/>
        <v>0</v>
      </c>
      <c r="I43" s="97"/>
      <c r="J43" s="100">
        <f t="shared" si="1"/>
        <v>0</v>
      </c>
      <c r="K43" s="97"/>
      <c r="L43" s="104"/>
    </row>
    <row r="44" spans="1:12" ht="20.100000000000001" customHeight="1" x14ac:dyDescent="0.25">
      <c r="A44" s="96"/>
      <c r="B44" s="102"/>
      <c r="C44" s="97"/>
      <c r="D44" s="98"/>
      <c r="E44" s="99"/>
      <c r="F44" s="100"/>
      <c r="G44" s="102"/>
      <c r="H44" s="100">
        <f t="shared" si="0"/>
        <v>0</v>
      </c>
      <c r="I44" s="97"/>
      <c r="J44" s="100">
        <f t="shared" si="1"/>
        <v>0</v>
      </c>
      <c r="K44" s="97"/>
      <c r="L44" s="103"/>
    </row>
    <row r="45" spans="1:12" ht="20.100000000000001" customHeight="1" x14ac:dyDescent="0.25">
      <c r="A45" s="96"/>
      <c r="B45" s="102"/>
      <c r="C45" s="97"/>
      <c r="D45" s="98"/>
      <c r="E45" s="99"/>
      <c r="F45" s="100"/>
      <c r="G45" s="102"/>
      <c r="H45" s="100">
        <f t="shared" si="0"/>
        <v>0</v>
      </c>
      <c r="I45" s="97"/>
      <c r="J45" s="100">
        <f t="shared" si="1"/>
        <v>0</v>
      </c>
      <c r="K45" s="97"/>
      <c r="L45" s="104"/>
    </row>
    <row r="46" spans="1:12" ht="20.100000000000001" customHeight="1" x14ac:dyDescent="0.25">
      <c r="A46" s="96"/>
      <c r="B46" s="102"/>
      <c r="C46" s="97"/>
      <c r="D46" s="98"/>
      <c r="E46" s="99"/>
      <c r="F46" s="100"/>
      <c r="G46" s="102"/>
      <c r="H46" s="100">
        <f t="shared" si="0"/>
        <v>0</v>
      </c>
      <c r="I46" s="97"/>
      <c r="J46" s="100">
        <f t="shared" si="1"/>
        <v>0</v>
      </c>
      <c r="K46" s="97"/>
      <c r="L46" s="104"/>
    </row>
    <row r="47" spans="1:12" ht="20.100000000000001" customHeight="1" x14ac:dyDescent="0.25">
      <c r="A47" s="96"/>
      <c r="B47" s="102"/>
      <c r="C47" s="97"/>
      <c r="D47" s="98"/>
      <c r="E47" s="99"/>
      <c r="F47" s="100"/>
      <c r="G47" s="102"/>
      <c r="H47" s="100">
        <f t="shared" si="0"/>
        <v>0</v>
      </c>
      <c r="I47" s="97"/>
      <c r="J47" s="100">
        <f t="shared" si="1"/>
        <v>0</v>
      </c>
      <c r="K47" s="97"/>
      <c r="L47" s="104"/>
    </row>
    <row r="48" spans="1:12" ht="20.100000000000001" customHeight="1" x14ac:dyDescent="0.25">
      <c r="A48" s="96"/>
      <c r="B48" s="102"/>
      <c r="C48" s="97"/>
      <c r="D48" s="98"/>
      <c r="E48" s="99"/>
      <c r="F48" s="100"/>
      <c r="G48" s="102"/>
      <c r="H48" s="100">
        <f t="shared" si="0"/>
        <v>0</v>
      </c>
      <c r="I48" s="97"/>
      <c r="J48" s="100">
        <f t="shared" si="1"/>
        <v>0</v>
      </c>
      <c r="K48" s="97"/>
      <c r="L48" s="104"/>
    </row>
    <row r="49" spans="1:12" ht="20.100000000000001" customHeight="1" x14ac:dyDescent="0.25">
      <c r="A49" s="96"/>
      <c r="B49" s="102"/>
      <c r="C49" s="102"/>
      <c r="D49" s="105"/>
      <c r="E49" s="105"/>
      <c r="F49" s="106"/>
      <c r="G49" s="102"/>
      <c r="H49" s="100">
        <f t="shared" si="0"/>
        <v>0</v>
      </c>
      <c r="I49" s="97"/>
      <c r="J49" s="100">
        <f t="shared" si="1"/>
        <v>0</v>
      </c>
      <c r="K49" s="102"/>
      <c r="L49" s="104"/>
    </row>
    <row r="50" spans="1:12" ht="20.100000000000001" customHeight="1" thickBot="1" x14ac:dyDescent="0.3">
      <c r="A50" s="107"/>
      <c r="B50" s="108"/>
      <c r="C50" s="108"/>
      <c r="D50" s="109"/>
      <c r="E50" s="109"/>
      <c r="F50" s="110"/>
      <c r="G50" s="108"/>
      <c r="H50" s="110"/>
      <c r="I50" s="108"/>
      <c r="J50" s="110"/>
      <c r="K50" s="108"/>
      <c r="L50" s="111"/>
    </row>
    <row r="51" spans="1:12" x14ac:dyDescent="0.25">
      <c r="B51" s="112"/>
      <c r="C51" s="112"/>
    </row>
    <row r="52" spans="1:12" x14ac:dyDescent="0.25">
      <c r="A52" s="113"/>
    </row>
    <row r="61" spans="1:12" x14ac:dyDescent="0.25">
      <c r="A61" s="95"/>
    </row>
    <row r="62" spans="1:12" x14ac:dyDescent="0.25">
      <c r="A62" s="7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3A1370-183A-43B2-9CBB-1493AB491672}"/>
</file>

<file path=customXml/itemProps2.xml><?xml version="1.0" encoding="utf-8"?>
<ds:datastoreItem xmlns:ds="http://schemas.openxmlformats.org/officeDocument/2006/customXml" ds:itemID="{D2075957-4630-46CE-89DD-544CE991DE5C}"/>
</file>

<file path=customXml/itemProps3.xml><?xml version="1.0" encoding="utf-8"?>
<ds:datastoreItem xmlns:ds="http://schemas.openxmlformats.org/officeDocument/2006/customXml" ds:itemID="{6AA24512-88A4-490A-A49D-505A1BB4D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FCU VRF HP SS FURN</vt:lpstr>
      <vt:lpstr>VAVs Single</vt:lpstr>
      <vt:lpstr>VAV-SGRD (1)</vt:lpstr>
      <vt:lpstr>VAV-SGRD (2)</vt:lpstr>
      <vt:lpstr>VAV-SGRD (3)</vt:lpstr>
      <vt:lpstr>VAV-SGRD (4)</vt:lpstr>
      <vt:lpstr>VAV-SGRD (5)</vt:lpstr>
      <vt:lpstr>VAV-SGRD (TOTAL)</vt:lpstr>
      <vt:lpstr>FPVAV - PARALLEL</vt:lpstr>
      <vt:lpstr>FP-SGRD (1)</vt:lpstr>
      <vt:lpstr>FP-SGRD (2)</vt:lpstr>
      <vt:lpstr>FP-SGRD (3)</vt:lpstr>
      <vt:lpstr>FP-SGRD (4)</vt:lpstr>
      <vt:lpstr>FP-SGRD (5)</vt:lpstr>
      <vt:lpstr>FP-SGRD (6)</vt:lpstr>
      <vt:lpstr>FP-SGRD (TOTAL)</vt:lpstr>
      <vt:lpstr>'FCU VRF HP SS FURN'!Print_Area</vt:lpstr>
      <vt:lpstr>'FP-SGRD (1)'!Print_Area</vt:lpstr>
      <vt:lpstr>'FP-SGRD (2)'!Print_Area</vt:lpstr>
      <vt:lpstr>'FP-SGRD (3)'!Print_Area</vt:lpstr>
      <vt:lpstr>'FP-SGRD (4)'!Print_Area</vt:lpstr>
      <vt:lpstr>'FP-SGRD (5)'!Print_Area</vt:lpstr>
      <vt:lpstr>'FP-SGRD (6)'!Print_Area</vt:lpstr>
      <vt:lpstr>'FP-SGRD (TOTAL)'!Print_Area</vt:lpstr>
      <vt:lpstr>'FPVAV - PARALLEL'!Print_Area</vt:lpstr>
      <vt:lpstr>'VAVs Single'!Print_Area</vt:lpstr>
      <vt:lpstr>'VAV-SGRD (1)'!Print_Area</vt:lpstr>
      <vt:lpstr>'VAV-SGRD (2)'!Print_Area</vt:lpstr>
      <vt:lpstr>'VAV-SGRD (3)'!Print_Area</vt:lpstr>
      <vt:lpstr>'VAV-SGRD (4)'!Print_Area</vt:lpstr>
      <vt:lpstr>'VAV-SGRD (5)'!Print_Area</vt:lpstr>
      <vt:lpstr>'VAV-SGRD (TOTAL)'!Print_Area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cp:lastPrinted>2026-01-30T15:38:34Z</cp:lastPrinted>
  <dcterms:created xsi:type="dcterms:W3CDTF">2026-01-29T16:57:49Z</dcterms:created>
  <dcterms:modified xsi:type="dcterms:W3CDTF">2026-01-30T17:32:46Z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