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97 BAY CITY, MI/2 PROJECT DOCUMENTS/"/>
    </mc:Choice>
  </mc:AlternateContent>
  <xr:revisionPtr revIDLastSave="22" documentId="8_{8ACF5866-655E-4833-95F4-2974076FAE37}" xr6:coauthVersionLast="47" xr6:coauthVersionMax="47" xr10:uidLastSave="{AB6D5F5F-D981-4868-BCC9-D4CB4845D94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4" i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<sst xmlns="http://schemas.openxmlformats.org/spreadsheetml/2006/main" count="87" uniqueCount="56">
  <si>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</si>
  <si>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</si>
  <si>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</si>
  <si>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</si>
  <si>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</si>
  <si>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</si>
  <si>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</si>
  <si>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</si>
  <si>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</si>
  <si>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</si>
  <si>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</si>
  <si>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</si>
  <si>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</si>
  <si>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</si>
  <si>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</si>
  <si>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</si>
  <si>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</si>
  <si>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</si>
  <si>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</si>
  <si>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</si>
  <si>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</si>
  <si>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</si>
  <si>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</si>
  <si>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</si>
  <si>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</si>
  <si>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</si>
  <si>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</si>
  <si>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</si>
  <si>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</si>
  <si>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</si>
  <si>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</si>
  <si>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</si>
  <si>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</si>
  <si>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</si>
  <si>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</si>
  <si>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</si>
  <si>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</si>
  <si>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</si>
  <si>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</si>
  <si>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</si>
  <si>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</si>
  <si>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</t>
  </si>
  <si>
    <t xml:space="preserve">DINING  </t>
  </si>
  <si>
    <t xml:space="preserve">PLAY AREA </t>
  </si>
  <si>
    <t>MEAL FULFILLMENT AREA</t>
  </si>
  <si>
    <t xml:space="preserve">FOH </t>
  </si>
  <si>
    <t>KITCHEN HD 1</t>
  </si>
  <si>
    <t>KITCHEN HD 2&amp;3</t>
  </si>
  <si>
    <t>AC-1</t>
  </si>
  <si>
    <t>AC-2</t>
  </si>
  <si>
    <t>AC-3</t>
  </si>
  <si>
    <t>AC-4</t>
  </si>
  <si>
    <t>AC-5</t>
  </si>
  <si>
    <t xml:space="preserve">RESTROOM </t>
  </si>
  <si>
    <t>TF-2</t>
  </si>
  <si>
    <t xml:space="preserve">ENTRANCE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</si>
</sst>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5" sqref="O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45">
      <c r="A3" s="84"/>
    </row>
    <row r="4" spans="1:18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1" t="s">
        <v>48</v>
      </c>
      <c r="B6" s="112" t="s">
        <v>41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2" t="s">
        <v>49</v>
      </c>
      <c r="B7" s="113" t="s">
        <v>44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2" t="s">
        <v>50</v>
      </c>
      <c r="B8" s="113" t="s">
        <v>42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" customHeight="1" x14ac:dyDescent="0.25">
      <c r="A9" s="72" t="s">
        <v>51</v>
      </c>
      <c r="B9" s="70" t="s">
        <v>45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" customHeight="1" x14ac:dyDescent="0.25">
      <c r="A10" s="72" t="s">
        <v>52</v>
      </c>
      <c r="B10" s="70" t="s">
        <v>43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18" ht="20" customHeight="1" x14ac:dyDescent="0.25">
      <c r="A11" s="72" t="s">
        <v>10</v>
      </c>
      <c r="B11" s="70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2" t="s">
        <v>11</v>
      </c>
      <c r="B12" s="70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18" ht="20.149999999999999" customHeight="1" x14ac:dyDescent="0.25">
      <c r="A13" s="213" t="s">
        <v>26</v>
      </c>
      <c r="B13" s="214" t="s">
        <v>53</v>
      </c>
      <c r="C13" s="215"/>
      <c r="D13" s="216"/>
      <c r="E13" s="215"/>
      <c r="F13" s="216"/>
      <c r="G13" s="217"/>
      <c r="H13" s="218"/>
      <c r="I13" s="219"/>
      <c r="J13" s="218"/>
      <c r="K13" s="217"/>
      <c r="L13" s="218"/>
      <c r="M13" s="45"/>
      <c r="N13" s="46"/>
      <c r="O13" s="220">
        <v>360</v>
      </c>
      <c r="P13" s="221"/>
      <c r="Q13" s="61"/>
      <c r="R13" s="66"/>
    </row>
    <row r="14" spans="1:18" ht="20.149999999999999" customHeight="1" thickBot="1" x14ac:dyDescent="0.3">
      <c r="A14" s="101" t="s">
        <v>54</v>
      </c>
      <c r="B14" s="102" t="s">
        <v>55</v>
      </c>
      <c r="C14" s="103"/>
      <c r="D14" s="104"/>
      <c r="E14" s="103"/>
      <c r="F14" s="104"/>
      <c r="G14" s="105"/>
      <c r="H14" s="106"/>
      <c r="I14" s="107"/>
      <c r="J14" s="106"/>
      <c r="K14" s="105"/>
      <c r="L14" s="106"/>
      <c r="M14" s="108"/>
      <c r="N14" s="109"/>
      <c r="O14" s="110">
        <v>350</v>
      </c>
      <c r="P14" s="111"/>
      <c r="Q14" s="61"/>
      <c r="R14" s="66"/>
    </row>
    <row r="15" spans="1:18" ht="20.149999999999999" customHeight="1" thickBot="1" x14ac:dyDescent="0.3">
      <c r="A15" s="116" t="s">
        <v>28</v>
      </c>
      <c r="B15" s="117"/>
      <c r="C15" s="73">
        <f>SUM(C6:C14)</f>
        <v>20450</v>
      </c>
      <c r="D15" s="74">
        <f>SUM(D6:D14)</f>
        <v>0</v>
      </c>
      <c r="E15" s="73">
        <f>SUM(E6:E14)</f>
        <v>16245</v>
      </c>
      <c r="F15" s="74">
        <f>SUM(F6:F14)</f>
        <v>0</v>
      </c>
      <c r="G15" s="75">
        <f>SUM(G6:G14)</f>
        <v>4205</v>
      </c>
      <c r="H15" s="76">
        <f>SUM(H6:H14)</f>
        <v>0</v>
      </c>
      <c r="I15" s="77"/>
      <c r="J15" s="78"/>
      <c r="K15" s="75">
        <f>SUM(K6:K14)</f>
        <v>0</v>
      </c>
      <c r="L15" s="76">
        <f>SUM(L6:L14)</f>
        <v>0</v>
      </c>
      <c r="M15" s="100">
        <f>SUM(M6:M14)</f>
        <v>3315</v>
      </c>
      <c r="N15" s="79">
        <f>SUM(N6:N14)</f>
        <v>0</v>
      </c>
      <c r="O15" s="80">
        <f>SUM(O6:O14)</f>
        <v>710</v>
      </c>
      <c r="P15" s="81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29</v>
      </c>
      <c r="B17" s="82"/>
      <c r="C17" s="82"/>
      <c r="D17" s="82"/>
      <c r="F17" s="209" t="s">
        <v>12</v>
      </c>
      <c r="G17" s="210"/>
      <c r="H17" s="183" t="s">
        <v>32</v>
      </c>
      <c r="I17" s="184"/>
      <c r="J17" s="185"/>
      <c r="L17" s="94" t="s">
        <v>34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28</v>
      </c>
      <c r="B18" s="202"/>
      <c r="C18" s="85" t="s">
        <v>7</v>
      </c>
      <c r="D18" s="86" t="s">
        <v>8</v>
      </c>
      <c r="F18" s="211"/>
      <c r="G18" s="212"/>
      <c r="H18" s="186"/>
      <c r="I18" s="187"/>
      <c r="J18" s="188"/>
      <c r="L18" s="180" t="s">
        <v>37</v>
      </c>
      <c r="M18" s="180"/>
      <c r="N18" s="180"/>
      <c r="O18" s="180"/>
      <c r="P18" s="97">
        <f>IF(R17=TRUE, 1, 0)</f>
        <v>1</v>
      </c>
    </row>
    <row r="19" spans="1:21" ht="18.75" customHeight="1" x14ac:dyDescent="0.35">
      <c r="A19" s="203" t="s">
        <v>31</v>
      </c>
      <c r="B19" s="204"/>
      <c r="C19" s="87">
        <f>G15+K15</f>
        <v>4205</v>
      </c>
      <c r="D19" s="88">
        <f>H15+L15</f>
        <v>0</v>
      </c>
      <c r="F19" s="130" t="s">
        <v>13</v>
      </c>
      <c r="G19" s="131"/>
      <c r="H19" s="192"/>
      <c r="I19" s="193"/>
      <c r="J19" s="194"/>
      <c r="L19" s="181"/>
      <c r="M19" s="181"/>
      <c r="N19" s="181"/>
      <c r="O19" s="181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5" t="s">
        <v>30</v>
      </c>
      <c r="B20" s="206"/>
      <c r="C20" s="91">
        <f>M15+O15</f>
        <v>4025</v>
      </c>
      <c r="D20" s="92">
        <f>N15+P15</f>
        <v>0</v>
      </c>
      <c r="F20" s="132" t="s">
        <v>14</v>
      </c>
      <c r="G20" s="133"/>
      <c r="H20" s="195"/>
      <c r="I20" s="196"/>
      <c r="J20" s="197"/>
      <c r="L20" s="182" t="s">
        <v>35</v>
      </c>
      <c r="M20" s="182"/>
      <c r="N20" s="182"/>
      <c r="O20" s="182"/>
      <c r="P20" s="98" t="e">
        <f>IF(R19=TRUE, 1, 0)</f>
        <v>#DIV/0!</v>
      </c>
    </row>
    <row r="21" spans="1:21" ht="18.75" customHeight="1" thickBot="1" x14ac:dyDescent="0.4">
      <c r="A21" s="207" t="s">
        <v>18</v>
      </c>
      <c r="B21" s="208"/>
      <c r="C21" s="89">
        <f>C19-C20</f>
        <v>180</v>
      </c>
      <c r="D21" s="90">
        <f>D19-D20</f>
        <v>0</v>
      </c>
      <c r="F21" s="148" t="s">
        <v>15</v>
      </c>
      <c r="G21" s="149"/>
      <c r="H21" s="198"/>
      <c r="I21" s="199"/>
      <c r="J21" s="200"/>
      <c r="L21" s="181"/>
      <c r="M21" s="181"/>
      <c r="N21" s="181"/>
      <c r="O21" s="181"/>
      <c r="P21" s="99"/>
      <c r="R21" s="1" t="e">
        <f>AND(H22&gt;=-0.02, H22&lt;=0.02)</f>
        <v>#DIV/0!</v>
      </c>
    </row>
    <row r="22" spans="1:21" ht="16.5" customHeight="1" thickBot="1" x14ac:dyDescent="0.3">
      <c r="F22" s="146" t="s">
        <v>16</v>
      </c>
      <c r="G22" s="147"/>
      <c r="H22" s="189" t="e">
        <f>AVERAGE(H19:J21)</f>
        <v>#DIV/0!</v>
      </c>
      <c r="I22" s="190"/>
      <c r="J22" s="191"/>
      <c r="L22" s="178" t="s">
        <v>36</v>
      </c>
      <c r="M22" s="178"/>
      <c r="N22" s="178"/>
      <c r="O22" s="178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8"/>
      <c r="M23" s="178"/>
      <c r="N23" s="178"/>
      <c r="O23" s="178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67"/>
    </row>
    <row r="27" spans="1:21" ht="20.149999999999999" customHeigh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67"/>
    </row>
    <row r="28" spans="1:21" ht="20.149999999999999" customHeight="1" thickBot="1" x14ac:dyDescent="0.3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43" t="s">
        <v>19</v>
      </c>
      <c r="B31" s="144"/>
      <c r="C31" s="144"/>
      <c r="D31" s="144"/>
      <c r="E31" s="144"/>
      <c r="F31" s="14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70" t="s">
        <v>24</v>
      </c>
      <c r="C32" s="171"/>
      <c r="D32" s="124" t="s">
        <v>23</v>
      </c>
      <c r="E32" s="126"/>
      <c r="F32" s="126"/>
      <c r="G32" s="125"/>
      <c r="H32" s="124" t="s">
        <v>20</v>
      </c>
      <c r="I32" s="125"/>
      <c r="J32" s="126" t="s">
        <v>21</v>
      </c>
      <c r="K32" s="126"/>
      <c r="L32" s="127" t="s">
        <v>3</v>
      </c>
      <c r="M32" s="127"/>
      <c r="N32" s="122" t="s">
        <v>4</v>
      </c>
      <c r="O32" s="123"/>
      <c r="P32" s="58" t="s">
        <v>22</v>
      </c>
    </row>
    <row r="33" spans="1:16" ht="18.75" customHeight="1" thickBot="1" x14ac:dyDescent="0.3">
      <c r="A33" s="59" t="s">
        <v>25</v>
      </c>
      <c r="B33" s="168" t="s">
        <v>39</v>
      </c>
      <c r="C33" s="169"/>
      <c r="D33" s="161"/>
      <c r="E33" s="174"/>
      <c r="F33" s="174"/>
      <c r="G33" s="162"/>
      <c r="H33" s="161" t="s">
        <v>40</v>
      </c>
      <c r="I33" s="162"/>
      <c r="J33" s="163" t="s">
        <v>40</v>
      </c>
      <c r="K33" s="164"/>
      <c r="L33" s="120">
        <v>0</v>
      </c>
      <c r="M33" s="121"/>
      <c r="N33" s="114">
        <v>1080</v>
      </c>
      <c r="O33" s="115"/>
      <c r="P33" s="57">
        <f t="shared" ref="P33:P35" si="10">L33-N33</f>
        <v>-1080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832</v>
      </c>
      <c r="O34" s="115"/>
      <c r="P34" s="57">
        <f t="shared" ref="P34" si="11">L34-N34</f>
        <v>-832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28"/>
      <c r="E35" s="175"/>
      <c r="F35" s="175"/>
      <c r="G35" s="129"/>
      <c r="H35" s="128" t="s">
        <v>40</v>
      </c>
      <c r="I35" s="129"/>
      <c r="J35" s="118" t="s">
        <v>40</v>
      </c>
      <c r="K35" s="119"/>
      <c r="L35" s="120">
        <v>0</v>
      </c>
      <c r="M35" s="121"/>
      <c r="N35" s="114">
        <v>701</v>
      </c>
      <c r="O35" s="115"/>
      <c r="P35" s="57">
        <f t="shared" si="10"/>
        <v>-701</v>
      </c>
    </row>
    <row r="36" spans="1:16" ht="19.149999999999999" customHeight="1" x14ac:dyDescent="0.25">
      <c r="A36" s="60" t="s">
        <v>25</v>
      </c>
      <c r="B36" s="172" t="s">
        <v>39</v>
      </c>
      <c r="C36" s="173"/>
      <c r="D36" s="128"/>
      <c r="E36" s="175"/>
      <c r="F36" s="175"/>
      <c r="G36" s="129"/>
      <c r="H36" s="128" t="s">
        <v>40</v>
      </c>
      <c r="I36" s="129"/>
      <c r="J36" s="128" t="s">
        <v>40</v>
      </c>
      <c r="K36" s="160"/>
      <c r="L36" s="165">
        <v>0</v>
      </c>
      <c r="M36" s="166"/>
      <c r="N36" s="176">
        <v>390</v>
      </c>
      <c r="O36" s="177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873B13-5329-46FC-BA3B-3B1A15E21EFB}"/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2025-11-25T16:57:24Z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