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esktop\"/>
    </mc:Choice>
  </mc:AlternateContent>
  <xr:revisionPtr revIDLastSave="0" documentId="8_{B5068431-213D-40D6-BB66-0E368AB9DC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(2)'!$A$1:$Q$28</definedName>
    <definedName name="Z_B8AA0815_1419_45DA_B979_4E52F8F5EA9B_.wvu.Cols" localSheetId="0" hidden="1">'SUMMARY (2)'!$Q:$Q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1" i="1"/>
  <c r="E12" i="1"/>
  <c r="E10" i="1"/>
  <c r="E9" i="1"/>
  <c r="E8" i="1"/>
  <c r="E7" i="1"/>
  <c r="E6" i="1"/>
  <c r="K7" i="1"/>
  <c r="J7" i="1"/>
  <c r="G7" i="1"/>
  <c r="F7" i="1"/>
  <c r="Q15" i="1"/>
  <c r="P15" i="1"/>
  <c r="O15" i="1"/>
  <c r="N15" i="1"/>
  <c r="M15" i="1"/>
  <c r="L15" i="1"/>
  <c r="I15" i="1"/>
  <c r="H15" i="1"/>
  <c r="D15" i="1"/>
  <c r="C15" i="1"/>
  <c r="I22" i="1" l="1"/>
  <c r="U19" i="1" s="1"/>
  <c r="Q33" i="1"/>
  <c r="S21" i="1" l="1"/>
  <c r="Q22" i="1" s="1"/>
  <c r="D20" i="1" l="1"/>
  <c r="C20" i="1"/>
  <c r="D19" i="1"/>
  <c r="C19" i="1"/>
  <c r="C21" i="1" l="1"/>
  <c r="U17" i="1" s="1"/>
  <c r="D21" i="1"/>
  <c r="V19" i="1" s="1"/>
  <c r="S19" i="1" s="1"/>
  <c r="K8" i="1"/>
  <c r="K6" i="1"/>
  <c r="J8" i="1"/>
  <c r="J6" i="1"/>
  <c r="V17" i="1" l="1"/>
  <c r="S17" i="1" s="1"/>
  <c r="Q18" i="1" s="1"/>
  <c r="Q20" i="1"/>
  <c r="G8" i="1"/>
  <c r="F8" i="1"/>
  <c r="G6" i="1"/>
  <c r="F6" i="1"/>
  <c r="G15" i="1" l="1"/>
  <c r="F15" i="1"/>
</calcChain>
</file>

<file path=xl/sharedStrings.xml><?xml version="1.0" encoding="utf-8"?>
<sst xmlns="http://schemas.openxmlformats.org/spreadsheetml/2006/main" count="77" uniqueCount="51">
  <si>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</si>
  <si>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</si>
  <si>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</si>
  <si>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</si>
  <si>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</si>
  <si>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</si>
  <si>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</si>
  <si>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</si>
  <si>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</si>
  <si>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</si>
  <si>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</si>
  <si>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</si>
  <si>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</si>
  <si>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</si>
  <si>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</si>
  <si>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</si>
  <si>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</si>
  <si>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</si>
  <si>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</si>
  <si>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</si>
  <si>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</si>
  <si>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</si>
  <si>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</si>
  <si>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</si>
  <si>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</si>
  <si>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</si>
  <si>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</si>
  <si>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</si>
  <si>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</si>
  <si>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</si>
  <si>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</si>
  <si>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</si>
  <si>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</si>
  <si>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</si>
  <si>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</si>
  <si>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</si>
  <si>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</si>
  <si>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SOLO 9 16X16</t>
  </si>
  <si>
    <t>ACPSP</t>
  </si>
  <si>
    <t>165X9</t>
  </si>
  <si>
    <t>RTU-3</t>
  </si>
  <si>
    <t>EF1</t>
  </si>
  <si>
    <t>EF2</t>
  </si>
  <si>
    <t>KEF3-FRYER</t>
  </si>
  <si>
    <t>KEF2-TOASTER</t>
  </si>
  <si>
    <t>KEF1-GRIDDLE</t>
  </si>
  <si>
    <t>RTU1 OA FILTER DIRTY, DAMPER 100%OPEN, WITH FILTER OUT THE OA IS 1298, RTU 2 SAME/ FILTERS REMOVED OA = 688, MUA FILTERS ARE DIRTY ONCE REMOVED THE MUA-OA IS 1086</t>
  </si>
  <si>
    <t>DEVIATION</t>
  </si>
  <si>
    <t>PASS / FAIL</t>
  </si>
  <si>
    <t>110%-90%</t>
  </si>
  <si>
    <t>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</si>
</sst>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2" xfId="0" applyFont="1" applyFill="1" applyBorder="1" applyAlignment="1">
      <alignment horizontal="right" vertical="center"/>
    </xf>
    <xf numFmtId="0" fontId="1" fillId="0" borderId="51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center" vertical="center"/>
    </xf>
    <xf numFmtId="165" fontId="15" fillId="0" borderId="43" xfId="0" applyNumberFormat="1" applyFont="1" applyBorder="1" applyAlignment="1">
      <alignment horizontal="center" vertical="center"/>
    </xf>
    <xf numFmtId="165" fontId="15" fillId="0" borderId="4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4" xfId="0" applyFont="1" applyBorder="1" applyAlignment="1">
      <alignment vertical="center"/>
    </xf>
    <xf numFmtId="0" fontId="1" fillId="5" borderId="60" xfId="0" applyFont="1" applyFill="1" applyBorder="1" applyAlignment="1">
      <alignment horizontal="left" vertical="center"/>
    </xf>
    <xf numFmtId="0" fontId="1" fillId="5" borderId="58" xfId="0" applyFont="1" applyFill="1" applyBorder="1" applyAlignment="1">
      <alignment horizontal="left" vertical="center"/>
    </xf>
    <xf numFmtId="9" fontId="1" fillId="5" borderId="65" xfId="4" applyFont="1" applyFill="1" applyBorder="1" applyAlignment="1">
      <alignment horizontal="center" vertical="center"/>
    </xf>
    <xf numFmtId="9" fontId="0" fillId="5" borderId="66" xfId="4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9" fontId="0" fillId="5" borderId="64" xfId="4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186730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83"/>
  <sheetViews>
    <sheetView showGridLines="0" tabSelected="1" view="pageBreakPreview" topLeftCell="A4" zoomScaleNormal="55" zoomScaleSheetLayoutView="100" workbookViewId="0">
      <selection activeCell="H8" sqref="H8"/>
    </sheetView>
  </sheetViews>
  <sheetFormatPr defaultColWidth="9.109375" defaultRowHeight="13.2" x14ac:dyDescent="0.25"/>
  <cols>
    <col min="1" max="1" width="20.33203125" style="1" customWidth="1"/>
    <col min="2" max="2" width="12.88671875" style="1" customWidth="1"/>
    <col min="3" max="3" width="10.6640625" style="1" customWidth="1"/>
    <col min="4" max="4" width="9.6640625" style="1" customWidth="1"/>
    <col min="5" max="5" width="12.33203125" style="1" customWidth="1"/>
    <col min="6" max="6" width="9.6640625" style="1" customWidth="1"/>
    <col min="7" max="7" width="10" style="1" customWidth="1"/>
    <col min="8" max="8" width="8.6640625" style="1" customWidth="1"/>
    <col min="9" max="9" width="9.33203125" style="1" customWidth="1"/>
    <col min="10" max="10" width="8.6640625" style="1" customWidth="1"/>
    <col min="11" max="11" width="7.6640625" style="1" customWidth="1"/>
    <col min="12" max="12" width="8.33203125" style="1" customWidth="1"/>
    <col min="13" max="13" width="7.6640625" style="1" customWidth="1"/>
    <col min="14" max="14" width="8.33203125" style="1" customWidth="1"/>
    <col min="15" max="15" width="7.6640625" style="1" customWidth="1"/>
    <col min="16" max="16" width="8" style="1" bestFit="1" customWidth="1"/>
    <col min="17" max="17" width="9.109375" style="1" bestFit="1" customWidth="1"/>
    <col min="18" max="18" width="17.33203125" style="1" customWidth="1"/>
    <col min="19" max="22" width="9.109375" style="1" customWidth="1"/>
    <col min="23" max="16384" width="9.109375" style="1"/>
  </cols>
  <sheetData>
    <row r="1" spans="1:19" ht="165.75" customHeight="1" x14ac:dyDescent="0.25"/>
    <row r="2" spans="1:19" ht="21.75" customHeight="1" x14ac:dyDescent="0.3">
      <c r="A2" s="98" t="s">
        <v>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9" ht="9.75" customHeight="1" thickBot="1" x14ac:dyDescent="0.35">
      <c r="A3" s="58"/>
      <c r="B3" s="58"/>
    </row>
    <row r="4" spans="1:19" ht="19.95" customHeight="1" thickBot="1" x14ac:dyDescent="0.3">
      <c r="A4" s="6"/>
      <c r="B4" s="160"/>
      <c r="C4" s="124" t="s">
        <v>0</v>
      </c>
      <c r="D4" s="91"/>
      <c r="E4" s="171" t="s">
        <v>47</v>
      </c>
      <c r="F4" s="93" t="s">
        <v>1</v>
      </c>
      <c r="G4" s="91"/>
      <c r="H4" s="124" t="s">
        <v>2</v>
      </c>
      <c r="I4" s="125"/>
      <c r="J4" s="177" t="s">
        <v>25</v>
      </c>
      <c r="K4" s="178"/>
      <c r="L4" s="93" t="s">
        <v>3</v>
      </c>
      <c r="M4" s="91"/>
      <c r="N4" s="126" t="s">
        <v>4</v>
      </c>
      <c r="O4" s="127"/>
      <c r="P4" s="126" t="s">
        <v>36</v>
      </c>
      <c r="Q4" s="127"/>
      <c r="R4" s="7"/>
      <c r="S4" s="41"/>
    </row>
    <row r="5" spans="1:19" ht="19.95" customHeight="1" thickBot="1" x14ac:dyDescent="0.3">
      <c r="A5" s="8" t="s">
        <v>5</v>
      </c>
      <c r="B5" s="161" t="s">
        <v>48</v>
      </c>
      <c r="C5" s="9" t="s">
        <v>6</v>
      </c>
      <c r="D5" s="166" t="s">
        <v>7</v>
      </c>
      <c r="E5" s="172" t="s">
        <v>49</v>
      </c>
      <c r="F5" s="11" t="s">
        <v>6</v>
      </c>
      <c r="G5" s="12" t="s">
        <v>7</v>
      </c>
      <c r="H5" s="9" t="s">
        <v>6</v>
      </c>
      <c r="I5" s="10" t="s">
        <v>7</v>
      </c>
      <c r="J5" s="179" t="s">
        <v>6</v>
      </c>
      <c r="K5" s="180" t="s">
        <v>7</v>
      </c>
      <c r="L5" s="181" t="s">
        <v>6</v>
      </c>
      <c r="M5" s="166" t="s">
        <v>7</v>
      </c>
      <c r="N5" s="13" t="s">
        <v>6</v>
      </c>
      <c r="O5" s="14" t="s">
        <v>7</v>
      </c>
      <c r="P5" s="13" t="s">
        <v>6</v>
      </c>
      <c r="Q5" s="14" t="s">
        <v>7</v>
      </c>
      <c r="R5" s="7"/>
      <c r="S5" s="41"/>
    </row>
    <row r="6" spans="1:19" ht="19.95" customHeight="1" x14ac:dyDescent="0.25">
      <c r="A6" s="49" t="s">
        <v>23</v>
      </c>
      <c r="B6" s="173" t="s">
        <v>50</v>
      </c>
      <c r="C6" s="81">
        <v>2000</v>
      </c>
      <c r="D6" s="167">
        <v>956</v>
      </c>
      <c r="E6" s="175">
        <f>D6/C6</f>
        <v>0.47799999999999998</v>
      </c>
      <c r="F6" s="82">
        <f>C6-H6</f>
        <v>1600</v>
      </c>
      <c r="G6" s="15">
        <f>D6-I6</f>
        <v>582</v>
      </c>
      <c r="H6" s="81">
        <v>400</v>
      </c>
      <c r="I6" s="15">
        <v>374</v>
      </c>
      <c r="J6" s="182">
        <f>H6/C6</f>
        <v>0.2</v>
      </c>
      <c r="K6" s="183">
        <f>I6/D6</f>
        <v>0.39121338912133891</v>
      </c>
      <c r="L6" s="184"/>
      <c r="M6" s="185"/>
      <c r="N6" s="16"/>
      <c r="O6" s="17"/>
      <c r="P6" s="18"/>
      <c r="Q6" s="19"/>
      <c r="R6" s="47"/>
      <c r="S6" s="45"/>
    </row>
    <row r="7" spans="1:19" ht="19.95" customHeight="1" x14ac:dyDescent="0.25">
      <c r="A7" s="50" t="s">
        <v>24</v>
      </c>
      <c r="B7" s="174" t="s">
        <v>50</v>
      </c>
      <c r="C7" s="80">
        <v>3000</v>
      </c>
      <c r="D7" s="168">
        <v>1525</v>
      </c>
      <c r="E7" s="176">
        <f>D7/C7</f>
        <v>0.5083333333333333</v>
      </c>
      <c r="F7" s="155">
        <f t="shared" ref="F7" si="0">C7-H7</f>
        <v>2400</v>
      </c>
      <c r="G7" s="20">
        <f t="shared" ref="G7" si="1">D7-I7</f>
        <v>1132</v>
      </c>
      <c r="H7" s="80">
        <v>600</v>
      </c>
      <c r="I7" s="186">
        <v>393</v>
      </c>
      <c r="J7" s="187">
        <f t="shared" ref="J7" si="2">H7/C7</f>
        <v>0.2</v>
      </c>
      <c r="K7" s="188">
        <f t="shared" ref="K7" si="3">I7/D7</f>
        <v>0.25770491803278689</v>
      </c>
      <c r="L7" s="189"/>
      <c r="M7" s="190"/>
      <c r="N7" s="83"/>
      <c r="O7" s="84"/>
      <c r="P7" s="85"/>
      <c r="Q7" s="86"/>
      <c r="R7" s="47"/>
      <c r="S7" s="45"/>
    </row>
    <row r="8" spans="1:19" ht="19.95" customHeight="1" x14ac:dyDescent="0.25">
      <c r="A8" s="50" t="s">
        <v>40</v>
      </c>
      <c r="B8" s="174" t="s">
        <v>50</v>
      </c>
      <c r="C8" s="80">
        <v>2000</v>
      </c>
      <c r="D8" s="168">
        <v>937</v>
      </c>
      <c r="E8" s="176">
        <f>D8/C8</f>
        <v>0.46850000000000003</v>
      </c>
      <c r="F8" s="155">
        <f>C8-H8</f>
        <v>1600</v>
      </c>
      <c r="G8" s="20">
        <f>D8-I8</f>
        <v>544</v>
      </c>
      <c r="H8" s="80">
        <v>400</v>
      </c>
      <c r="I8" s="186">
        <v>393</v>
      </c>
      <c r="J8" s="187">
        <f>H8/C8</f>
        <v>0.2</v>
      </c>
      <c r="K8" s="188">
        <f>I8/D8</f>
        <v>0.4194236926360726</v>
      </c>
      <c r="L8" s="191"/>
      <c r="M8" s="192"/>
      <c r="N8" s="23"/>
      <c r="O8" s="24"/>
      <c r="P8" s="25"/>
      <c r="Q8" s="26"/>
      <c r="R8" s="40"/>
      <c r="S8" s="45"/>
    </row>
    <row r="9" spans="1:19" ht="19.95" customHeight="1" x14ac:dyDescent="0.25">
      <c r="A9" s="50" t="s">
        <v>9</v>
      </c>
      <c r="B9" s="174" t="s">
        <v>50</v>
      </c>
      <c r="C9" s="27"/>
      <c r="D9" s="169"/>
      <c r="E9" s="176">
        <f>M9/L9</f>
        <v>0.53359999999999996</v>
      </c>
      <c r="F9" s="156" t="s">
        <v>8</v>
      </c>
      <c r="G9" s="28"/>
      <c r="H9" s="191"/>
      <c r="I9" s="192"/>
      <c r="J9" s="193"/>
      <c r="K9" s="192"/>
      <c r="L9" s="194">
        <v>1250</v>
      </c>
      <c r="M9" s="186">
        <v>667</v>
      </c>
      <c r="N9" s="23"/>
      <c r="O9" s="24"/>
      <c r="P9" s="25"/>
      <c r="Q9" s="26"/>
      <c r="R9" s="32"/>
      <c r="S9" s="45"/>
    </row>
    <row r="10" spans="1:19" ht="19.95" customHeight="1" x14ac:dyDescent="0.25">
      <c r="A10" s="50" t="s">
        <v>45</v>
      </c>
      <c r="B10" s="174" t="s">
        <v>50</v>
      </c>
      <c r="C10" s="27"/>
      <c r="D10" s="169"/>
      <c r="E10" s="176">
        <f>O10/N10</f>
        <v>0.77866666666666662</v>
      </c>
      <c r="F10" s="156"/>
      <c r="G10" s="28"/>
      <c r="H10" s="21"/>
      <c r="I10" s="22"/>
      <c r="J10" s="29"/>
      <c r="K10" s="22"/>
      <c r="L10" s="21"/>
      <c r="M10" s="22"/>
      <c r="N10" s="30">
        <v>750</v>
      </c>
      <c r="O10" s="31">
        <v>584</v>
      </c>
      <c r="P10" s="25"/>
      <c r="Q10" s="26"/>
      <c r="R10" s="40"/>
      <c r="S10" s="45"/>
    </row>
    <row r="11" spans="1:19" ht="19.95" customHeight="1" x14ac:dyDescent="0.25">
      <c r="A11" s="50" t="s">
        <v>44</v>
      </c>
      <c r="B11" s="174" t="s">
        <v>50</v>
      </c>
      <c r="C11" s="27"/>
      <c r="D11" s="169"/>
      <c r="E11" s="176">
        <f t="shared" ref="E11:E12" si="4">O11/N11</f>
        <v>1.58</v>
      </c>
      <c r="F11" s="156"/>
      <c r="G11" s="28"/>
      <c r="H11" s="21"/>
      <c r="I11" s="22"/>
      <c r="J11" s="29"/>
      <c r="K11" s="22"/>
      <c r="L11" s="21"/>
      <c r="M11" s="22"/>
      <c r="N11" s="30">
        <v>1000</v>
      </c>
      <c r="O11" s="31">
        <v>1580</v>
      </c>
      <c r="P11" s="25"/>
      <c r="Q11" s="26"/>
      <c r="R11" s="40"/>
      <c r="S11" s="45"/>
    </row>
    <row r="12" spans="1:19" ht="19.95" customHeight="1" x14ac:dyDescent="0.25">
      <c r="A12" s="50" t="s">
        <v>43</v>
      </c>
      <c r="B12" s="174" t="s">
        <v>50</v>
      </c>
      <c r="C12" s="27"/>
      <c r="D12" s="169"/>
      <c r="E12" s="176">
        <f t="shared" si="4"/>
        <v>1.1919999999999999</v>
      </c>
      <c r="F12" s="156"/>
      <c r="G12" s="28"/>
      <c r="H12" s="21"/>
      <c r="I12" s="22"/>
      <c r="J12" s="29"/>
      <c r="K12" s="22"/>
      <c r="L12" s="21"/>
      <c r="M12" s="22"/>
      <c r="N12" s="30">
        <v>750</v>
      </c>
      <c r="O12" s="31">
        <v>894</v>
      </c>
      <c r="P12" s="25"/>
      <c r="Q12" s="26"/>
      <c r="R12" s="40"/>
      <c r="S12" s="45"/>
    </row>
    <row r="13" spans="1:19" ht="19.95" customHeight="1" x14ac:dyDescent="0.25">
      <c r="A13" s="50" t="s">
        <v>41</v>
      </c>
      <c r="B13" s="174" t="s">
        <v>50</v>
      </c>
      <c r="C13" s="27"/>
      <c r="D13" s="169"/>
      <c r="E13" s="176">
        <f>Q13/P13</f>
        <v>0.52</v>
      </c>
      <c r="F13" s="156"/>
      <c r="G13" s="28"/>
      <c r="H13" s="21"/>
      <c r="I13" s="22"/>
      <c r="J13" s="29"/>
      <c r="K13" s="22"/>
      <c r="L13" s="21"/>
      <c r="M13" s="22"/>
      <c r="N13" s="23"/>
      <c r="O13" s="24"/>
      <c r="P13" s="87">
        <v>75</v>
      </c>
      <c r="Q13" s="88">
        <v>39</v>
      </c>
      <c r="R13" s="40"/>
      <c r="S13" s="45"/>
    </row>
    <row r="14" spans="1:19" ht="19.95" customHeight="1" thickBot="1" x14ac:dyDescent="0.3">
      <c r="A14" s="50" t="s">
        <v>42</v>
      </c>
      <c r="B14" s="174" t="s">
        <v>50</v>
      </c>
      <c r="C14" s="27"/>
      <c r="D14" s="169"/>
      <c r="E14" s="176">
        <f>Q14/P14</f>
        <v>0.76</v>
      </c>
      <c r="F14" s="156"/>
      <c r="G14" s="28"/>
      <c r="H14" s="21"/>
      <c r="I14" s="22"/>
      <c r="J14" s="29"/>
      <c r="K14" s="22"/>
      <c r="L14" s="21"/>
      <c r="M14" s="22"/>
      <c r="N14" s="23"/>
      <c r="O14" s="24"/>
      <c r="P14" s="87">
        <v>75</v>
      </c>
      <c r="Q14" s="88">
        <v>57</v>
      </c>
      <c r="R14" s="40"/>
      <c r="S14" s="45"/>
    </row>
    <row r="15" spans="1:19" ht="19.95" customHeight="1" thickBot="1" x14ac:dyDescent="0.3">
      <c r="A15" s="77" t="s">
        <v>26</v>
      </c>
      <c r="B15" s="162"/>
      <c r="C15" s="51">
        <f t="shared" ref="C15:I15" si="5">SUM(C6:C14)</f>
        <v>7000</v>
      </c>
      <c r="D15" s="170">
        <f t="shared" si="5"/>
        <v>3418</v>
      </c>
      <c r="E15" s="200">
        <f>D15/C15</f>
        <v>0.48828571428571427</v>
      </c>
      <c r="F15" s="157">
        <f t="shared" si="5"/>
        <v>5600</v>
      </c>
      <c r="G15" s="52">
        <f t="shared" si="5"/>
        <v>2258</v>
      </c>
      <c r="H15" s="195">
        <f t="shared" si="5"/>
        <v>1400</v>
      </c>
      <c r="I15" s="196">
        <f t="shared" si="5"/>
        <v>1160</v>
      </c>
      <c r="J15" s="197"/>
      <c r="K15" s="198"/>
      <c r="L15" s="195">
        <f t="shared" ref="L15:Q15" si="6">SUM(L6:L14)</f>
        <v>1250</v>
      </c>
      <c r="M15" s="196">
        <f t="shared" si="6"/>
        <v>667</v>
      </c>
      <c r="N15" s="74">
        <f t="shared" si="6"/>
        <v>2500</v>
      </c>
      <c r="O15" s="53">
        <f t="shared" si="6"/>
        <v>3058</v>
      </c>
      <c r="P15" s="54">
        <f t="shared" si="6"/>
        <v>150</v>
      </c>
      <c r="Q15" s="55">
        <f t="shared" si="6"/>
        <v>96</v>
      </c>
      <c r="R15" s="32"/>
      <c r="S15" s="45"/>
    </row>
    <row r="16" spans="1:19" ht="19.95" customHeight="1" thickBot="1" x14ac:dyDescent="0.3">
      <c r="A16" s="42"/>
      <c r="B16" s="42"/>
      <c r="C16" s="33"/>
      <c r="D16" s="33"/>
      <c r="E16" s="33"/>
      <c r="F16" s="33"/>
      <c r="G16" s="43"/>
      <c r="H16" s="43"/>
      <c r="I16" s="48"/>
      <c r="J16" s="48"/>
      <c r="K16" s="43"/>
      <c r="L16" s="43"/>
      <c r="M16" s="44"/>
      <c r="N16" s="44"/>
      <c r="O16" s="44"/>
      <c r="P16" s="44"/>
      <c r="Q16" s="32"/>
      <c r="R16" s="45"/>
    </row>
    <row r="17" spans="1:22" ht="19.95" customHeight="1" thickBot="1" x14ac:dyDescent="0.3">
      <c r="A17" s="69" t="s">
        <v>27</v>
      </c>
      <c r="B17" s="69"/>
      <c r="C17" s="56"/>
      <c r="D17" s="56"/>
      <c r="E17" s="56"/>
      <c r="G17" s="120" t="s">
        <v>10</v>
      </c>
      <c r="H17" s="121"/>
      <c r="I17" s="102" t="s">
        <v>30</v>
      </c>
      <c r="J17" s="103"/>
      <c r="K17" s="104"/>
      <c r="M17" s="68" t="s">
        <v>32</v>
      </c>
      <c r="N17" s="57"/>
      <c r="O17" s="57"/>
      <c r="P17" s="57"/>
      <c r="Q17" s="57"/>
      <c r="S17" s="1" t="b">
        <f>U17=V17</f>
        <v>0</v>
      </c>
      <c r="U17" s="1" t="b">
        <f>C21&lt;0</f>
        <v>0</v>
      </c>
      <c r="V17" s="1" t="b">
        <f>D21&lt;0</f>
        <v>1</v>
      </c>
    </row>
    <row r="18" spans="1:22" ht="18.75" customHeight="1" thickBot="1" x14ac:dyDescent="0.3">
      <c r="A18" s="59" t="s">
        <v>26</v>
      </c>
      <c r="B18" s="59"/>
      <c r="C18" s="59" t="s">
        <v>6</v>
      </c>
      <c r="D18" s="60" t="s">
        <v>7</v>
      </c>
      <c r="E18" s="158"/>
      <c r="G18" s="122"/>
      <c r="H18" s="123"/>
      <c r="I18" s="105"/>
      <c r="J18" s="106"/>
      <c r="K18" s="107"/>
      <c r="M18" s="99" t="s">
        <v>35</v>
      </c>
      <c r="N18" s="99"/>
      <c r="O18" s="99"/>
      <c r="P18" s="99"/>
      <c r="Q18" s="71">
        <f>IF(S17=TRUE, 1, 0)</f>
        <v>0</v>
      </c>
    </row>
    <row r="19" spans="1:22" ht="18.75" customHeight="1" x14ac:dyDescent="0.25">
      <c r="A19" s="75" t="s">
        <v>29</v>
      </c>
      <c r="B19" s="61"/>
      <c r="C19" s="61">
        <f>H15+L15</f>
        <v>2650</v>
      </c>
      <c r="D19" s="62">
        <f>I15+M15</f>
        <v>1827</v>
      </c>
      <c r="E19" s="159"/>
      <c r="G19" s="133" t="s">
        <v>11</v>
      </c>
      <c r="H19" s="134"/>
      <c r="I19" s="111">
        <v>1.2E-2</v>
      </c>
      <c r="J19" s="112"/>
      <c r="K19" s="113"/>
      <c r="M19" s="100"/>
      <c r="N19" s="100"/>
      <c r="O19" s="100"/>
      <c r="P19" s="100"/>
      <c r="Q19" s="73"/>
      <c r="S19" s="1" t="b">
        <f>U19=V19</f>
        <v>1</v>
      </c>
      <c r="U19" s="1" t="b">
        <f>I22&lt;0</f>
        <v>1</v>
      </c>
      <c r="V19" s="1" t="b">
        <f>D21&lt;0</f>
        <v>1</v>
      </c>
    </row>
    <row r="20" spans="1:22" ht="18.75" customHeight="1" thickBot="1" x14ac:dyDescent="0.3">
      <c r="A20" s="65" t="s">
        <v>28</v>
      </c>
      <c r="B20" s="65"/>
      <c r="C20" s="65">
        <f>N15+P15</f>
        <v>2650</v>
      </c>
      <c r="D20" s="66">
        <f>O15+Q15</f>
        <v>3154</v>
      </c>
      <c r="E20" s="159"/>
      <c r="G20" s="135" t="s">
        <v>12</v>
      </c>
      <c r="H20" s="136"/>
      <c r="I20" s="114"/>
      <c r="J20" s="115"/>
      <c r="K20" s="116"/>
      <c r="M20" s="101" t="s">
        <v>33</v>
      </c>
      <c r="N20" s="101"/>
      <c r="O20" s="101"/>
      <c r="P20" s="101"/>
      <c r="Q20" s="72">
        <f>IF(S19=TRUE, 1, 0)</f>
        <v>1</v>
      </c>
    </row>
    <row r="21" spans="1:22" ht="18.75" customHeight="1" thickBot="1" x14ac:dyDescent="0.35">
      <c r="A21" s="76" t="s">
        <v>16</v>
      </c>
      <c r="B21" s="76"/>
      <c r="C21" s="63">
        <f>C19-C20</f>
        <v>0</v>
      </c>
      <c r="D21" s="64">
        <f>D19-D20</f>
        <v>-1327</v>
      </c>
      <c r="E21" s="199"/>
      <c r="G21" s="89" t="s">
        <v>13</v>
      </c>
      <c r="H21" s="90"/>
      <c r="I21" s="117">
        <v>-2.1000000000000001E-2</v>
      </c>
      <c r="J21" s="118"/>
      <c r="K21" s="119"/>
      <c r="M21" s="100"/>
      <c r="N21" s="100"/>
      <c r="O21" s="100"/>
      <c r="P21" s="100"/>
      <c r="Q21" s="73"/>
      <c r="S21" s="1" t="b">
        <f>AND(I22&gt;=-0.02, I22&lt;=0.02)</f>
        <v>1</v>
      </c>
    </row>
    <row r="22" spans="1:22" ht="16.5" customHeight="1" thickBot="1" x14ac:dyDescent="0.3">
      <c r="G22" s="149" t="s">
        <v>14</v>
      </c>
      <c r="H22" s="150"/>
      <c r="I22" s="108">
        <f>AVERAGE(I19:K21)</f>
        <v>-4.5000000000000005E-3</v>
      </c>
      <c r="J22" s="109"/>
      <c r="K22" s="110"/>
      <c r="M22" s="97" t="s">
        <v>34</v>
      </c>
      <c r="N22" s="97"/>
      <c r="O22" s="97"/>
      <c r="P22" s="97"/>
      <c r="Q22" s="67">
        <f>IF(S21=TRUE, 1, 0)</f>
        <v>1</v>
      </c>
    </row>
    <row r="23" spans="1:22" ht="13.8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97"/>
      <c r="N23" s="97"/>
      <c r="O23" s="97"/>
      <c r="P23" s="97"/>
      <c r="Q23" s="70"/>
    </row>
    <row r="24" spans="1:22" ht="13.8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5"/>
      <c r="N24" s="35"/>
      <c r="O24" s="36"/>
      <c r="P24" s="36"/>
      <c r="Q24" s="7"/>
      <c r="R24" s="7"/>
    </row>
    <row r="25" spans="1:22" ht="13.5" customHeight="1" thickBot="1" x14ac:dyDescent="0.3">
      <c r="A25" s="3" t="s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4"/>
      <c r="O25" s="3"/>
      <c r="P25" s="3"/>
    </row>
    <row r="26" spans="1:22" ht="19.95" customHeight="1" x14ac:dyDescent="0.25">
      <c r="A26" s="137" t="s">
        <v>46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  <c r="R26" s="46"/>
    </row>
    <row r="27" spans="1:22" ht="19.95" customHeight="1" x14ac:dyDescent="0.25">
      <c r="A27" s="140"/>
      <c r="B27" s="163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  <c r="R27" s="46"/>
    </row>
    <row r="28" spans="1:22" ht="19.95" customHeight="1" thickBot="1" x14ac:dyDescent="0.3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5"/>
    </row>
    <row r="29" spans="1:22" ht="19.9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22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2" ht="19.95" customHeight="1" thickBot="1" x14ac:dyDescent="0.3">
      <c r="A31" s="146" t="s">
        <v>17</v>
      </c>
      <c r="B31" s="147"/>
      <c r="C31" s="147"/>
      <c r="D31" s="147"/>
      <c r="E31" s="147"/>
      <c r="F31" s="147"/>
      <c r="G31" s="148"/>
      <c r="H31" s="33"/>
      <c r="I31" s="33"/>
      <c r="J31" s="33"/>
      <c r="K31" s="33"/>
      <c r="L31" s="33"/>
      <c r="M31" s="33"/>
      <c r="N31" s="33"/>
      <c r="O31" s="33"/>
      <c r="P31" s="33"/>
      <c r="Q31" s="32"/>
      <c r="R31" s="34"/>
    </row>
    <row r="32" spans="1:22" ht="19.2" customHeight="1" thickBot="1" x14ac:dyDescent="0.3">
      <c r="A32" s="5" t="s">
        <v>5</v>
      </c>
      <c r="B32" s="164"/>
      <c r="C32" s="79"/>
      <c r="D32" s="91" t="s">
        <v>21</v>
      </c>
      <c r="E32" s="92"/>
      <c r="F32" s="92"/>
      <c r="G32" s="92"/>
      <c r="H32" s="93"/>
      <c r="I32" s="91" t="s">
        <v>18</v>
      </c>
      <c r="J32" s="93"/>
      <c r="K32" s="92" t="s">
        <v>19</v>
      </c>
      <c r="L32" s="92"/>
      <c r="M32" s="132" t="s">
        <v>3</v>
      </c>
      <c r="N32" s="132"/>
      <c r="O32" s="128" t="s">
        <v>4</v>
      </c>
      <c r="P32" s="129"/>
      <c r="Q32" s="38" t="s">
        <v>20</v>
      </c>
    </row>
    <row r="33" spans="1:17" ht="18.75" customHeight="1" x14ac:dyDescent="0.25">
      <c r="A33" s="39" t="s">
        <v>22</v>
      </c>
      <c r="B33" s="165"/>
      <c r="C33" s="78"/>
      <c r="D33" s="94" t="s">
        <v>37</v>
      </c>
      <c r="E33" s="95"/>
      <c r="F33" s="95"/>
      <c r="G33" s="95"/>
      <c r="H33" s="96"/>
      <c r="I33" s="94" t="s">
        <v>38</v>
      </c>
      <c r="J33" s="96"/>
      <c r="K33" s="153" t="s">
        <v>39</v>
      </c>
      <c r="L33" s="154"/>
      <c r="M33" s="151">
        <v>1300</v>
      </c>
      <c r="N33" s="152"/>
      <c r="O33" s="130">
        <v>2550</v>
      </c>
      <c r="P33" s="131"/>
      <c r="Q33" s="37">
        <f t="shared" ref="Q33" si="7">M33-O33</f>
        <v>-1250</v>
      </c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x14ac:dyDescent="0.25">
      <c r="M574" s="2"/>
      <c r="N574" s="2"/>
      <c r="O574" s="2"/>
      <c r="P574" s="2"/>
    </row>
    <row r="575" spans="1:16" x14ac:dyDescent="0.25">
      <c r="M575" s="2"/>
      <c r="N575" s="2"/>
      <c r="O575" s="2"/>
      <c r="P575" s="2"/>
    </row>
    <row r="576" spans="1:16" x14ac:dyDescent="0.25">
      <c r="M576" s="2"/>
      <c r="N576" s="2"/>
      <c r="O576" s="2"/>
      <c r="P576" s="2"/>
    </row>
    <row r="577" spans="13:16" x14ac:dyDescent="0.25">
      <c r="M577" s="2"/>
      <c r="N577" s="2"/>
      <c r="O577" s="2"/>
      <c r="P577" s="2"/>
    </row>
    <row r="578" spans="13:16" x14ac:dyDescent="0.25">
      <c r="M578" s="2"/>
      <c r="N578" s="2"/>
      <c r="O578" s="2"/>
      <c r="P578" s="2"/>
    </row>
    <row r="579" spans="13:16" x14ac:dyDescent="0.25">
      <c r="M579" s="2"/>
      <c r="N579" s="2"/>
      <c r="O579" s="2"/>
      <c r="P579" s="2"/>
    </row>
    <row r="580" spans="13:16" x14ac:dyDescent="0.25">
      <c r="M580" s="2"/>
      <c r="N580" s="2"/>
      <c r="O580" s="2"/>
      <c r="P580" s="2"/>
    </row>
    <row r="581" spans="13:16" x14ac:dyDescent="0.25">
      <c r="M581" s="2"/>
      <c r="N581" s="2"/>
      <c r="O581" s="2"/>
      <c r="P581" s="2"/>
    </row>
    <row r="582" spans="13:16" x14ac:dyDescent="0.25">
      <c r="M582" s="2"/>
      <c r="N582" s="2"/>
      <c r="O582" s="2"/>
      <c r="P582" s="2"/>
    </row>
    <row r="583" spans="13:16" x14ac:dyDescent="0.25">
      <c r="M583" s="2"/>
      <c r="N583" s="2"/>
      <c r="O583" s="2"/>
      <c r="P583" s="2"/>
    </row>
  </sheetData>
  <mergeCells count="33">
    <mergeCell ref="O33:P33"/>
    <mergeCell ref="I32:J32"/>
    <mergeCell ref="K32:L32"/>
    <mergeCell ref="M32:N32"/>
    <mergeCell ref="G19:H19"/>
    <mergeCell ref="G20:H20"/>
    <mergeCell ref="A26:Q28"/>
    <mergeCell ref="A31:G31"/>
    <mergeCell ref="G22:H22"/>
    <mergeCell ref="M33:N33"/>
    <mergeCell ref="I33:J33"/>
    <mergeCell ref="K33:L33"/>
    <mergeCell ref="L4:M4"/>
    <mergeCell ref="H4:I4"/>
    <mergeCell ref="F4:G4"/>
    <mergeCell ref="N4:O4"/>
    <mergeCell ref="O32:P32"/>
    <mergeCell ref="G21:H21"/>
    <mergeCell ref="D32:H32"/>
    <mergeCell ref="D33:H33"/>
    <mergeCell ref="M22:P23"/>
    <mergeCell ref="A2:Q2"/>
    <mergeCell ref="M18:P19"/>
    <mergeCell ref="M20:P21"/>
    <mergeCell ref="I17:K18"/>
    <mergeCell ref="I22:K22"/>
    <mergeCell ref="I19:K19"/>
    <mergeCell ref="I20:K20"/>
    <mergeCell ref="I21:K21"/>
    <mergeCell ref="G17:H18"/>
    <mergeCell ref="J4:K4"/>
    <mergeCell ref="C4:D4"/>
    <mergeCell ref="P4:Q4"/>
  </mergeCells>
  <conditionalFormatting sqref="Q17">
    <cfRule type="expression" priority="11">
      <formula>$S$17:$S$21=TRUE</formula>
    </cfRule>
  </conditionalFormatting>
  <conditionalFormatting sqref="Q18 Q20 Q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S17:S21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Q17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S17:S21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 hertenstein</cp:lastModifiedBy>
  <cp:revision/>
  <cp:lastPrinted>2017-11-15T17:23:59Z</cp:lastPrinted>
  <dcterms:created xsi:type="dcterms:W3CDTF">2015-11-16T19:09:52Z</dcterms:created>
  <dcterms:modified xsi:type="dcterms:W3CDTF">2024-05-24T19:57:54Z</dcterms:modified>
</cp:coreProperties>
</file>