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5FCEFA22-F43C-436C-8964-6D66804DF8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<sst xmlns="http://schemas.openxmlformats.org/spreadsheetml/2006/main" count="74" uniqueCount="47">
  <si>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</si>
  <si>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</si>
  <si>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</si>
  <si>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</si>
  <si>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</si>
  <si>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</si>
  <si>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</si>
  <si>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</si>
  <si>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</si>
  <si>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</si>
  <si>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</si>
  <si>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</si>
  <si>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</si>
  <si>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</si>
  <si>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</si>
  <si>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</si>
  <si>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</si>
  <si>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</si>
  <si>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</si>
  <si>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</si>
  <si>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</si>
  <si>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</si>
  <si>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</si>
  <si>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</si>
  <si>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</si>
  <si>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</si>
  <si>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</si>
  <si>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</si>
  <si>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</si>
  <si>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</si>
  <si>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</si>
  <si>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</si>
  <si>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</si>
  <si>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</si>
  <si>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</si>
  <si>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</si>
  <si>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</si>
  <si>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</si>
  <si>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</si>
  <si>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</si>
  <si>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</si>
  <si>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</si>
  <si>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</si>
  <si>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</si>
  <si>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 xml:space="preserve">KITCHEN HD </t>
  </si>
  <si>
    <t xml:space="preserve">RESTROOM </t>
  </si>
  <si>
    <t xml:space="preserve">Building pressure is closer to neutral than net airlfow calculations reflect. Rear and side door pressures are likely affected by large returns nearby.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</si>
</sst>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55" zoomScaleNormal="55" zoomScaleSheetLayoutView="55" workbookViewId="0">
      <selection activeCell="A22" sqref="A22:P24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>
        <v>3504</v>
      </c>
      <c r="E6" s="23">
        <f t="shared" ref="E6:F7" si="0">C6-G6</f>
        <v>3000</v>
      </c>
      <c r="F6" s="24">
        <f t="shared" si="0"/>
        <v>2983</v>
      </c>
      <c r="G6" s="25">
        <v>500</v>
      </c>
      <c r="H6" s="26">
        <v>521</v>
      </c>
      <c r="I6" s="27">
        <f>G6/C6</f>
        <v>0.14285714285714285</v>
      </c>
      <c r="J6" s="28">
        <f>H6/D6</f>
        <v>0.14868721461187215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>
        <v>4025</v>
      </c>
      <c r="E7" s="35">
        <f t="shared" si="0"/>
        <v>3000</v>
      </c>
      <c r="F7" s="36">
        <f t="shared" si="0"/>
        <v>2938</v>
      </c>
      <c r="G7" s="37">
        <v>1000</v>
      </c>
      <c r="H7" s="38">
        <v>1087</v>
      </c>
      <c r="I7" s="39">
        <f t="shared" ref="I7:J7" si="1">G7/C7</f>
        <v>0.25</v>
      </c>
      <c r="J7" s="40">
        <f t="shared" si="1"/>
        <v>0.27006211180124223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1411</v>
      </c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2478</v>
      </c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152</v>
      </c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7500</v>
      </c>
      <c r="D11" s="78">
        <f t="shared" si="2"/>
        <v>7529</v>
      </c>
      <c r="E11" s="77">
        <f t="shared" si="2"/>
        <v>6000</v>
      </c>
      <c r="F11" s="78">
        <f t="shared" si="2"/>
        <v>5921</v>
      </c>
      <c r="G11" s="79">
        <f t="shared" si="2"/>
        <v>1500</v>
      </c>
      <c r="H11" s="80">
        <f t="shared" si="2"/>
        <v>1608</v>
      </c>
      <c r="I11" s="81"/>
      <c r="J11" s="82"/>
      <c r="K11" s="79">
        <f t="shared" ref="K11:P11" si="3">SUM(K6:K10)</f>
        <v>1300</v>
      </c>
      <c r="L11" s="80">
        <f t="shared" si="3"/>
        <v>1411</v>
      </c>
      <c r="M11" s="104">
        <f t="shared" si="3"/>
        <v>2550</v>
      </c>
      <c r="N11" s="83">
        <f t="shared" si="3"/>
        <v>2478</v>
      </c>
      <c r="O11" s="84">
        <f t="shared" si="3"/>
        <v>150</v>
      </c>
      <c r="P11" s="85">
        <f t="shared" si="3"/>
        <v>152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3019</v>
      </c>
      <c r="F15" s="189" t="s">
        <v>25</v>
      </c>
      <c r="G15" s="190"/>
      <c r="H15" s="131">
        <v>8.9999999999999998E-4</v>
      </c>
      <c r="I15" s="132"/>
      <c r="J15" s="133"/>
      <c r="L15" s="120"/>
      <c r="M15" s="120"/>
      <c r="N15" s="120"/>
      <c r="O15" s="12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2630</v>
      </c>
      <c r="F16" s="191" t="s">
        <v>27</v>
      </c>
      <c r="G16" s="192"/>
      <c r="H16" s="134">
        <v>2E-3</v>
      </c>
      <c r="I16" s="135"/>
      <c r="J16" s="136"/>
      <c r="L16" s="121" t="s">
        <v>28</v>
      </c>
      <c r="M16" s="121"/>
      <c r="N16" s="121"/>
      <c r="O16" s="121"/>
      <c r="P16" s="102">
        <f>IF(R15=TRUE, 1, 0)</f>
        <v>1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389</v>
      </c>
      <c r="F17" s="152" t="s">
        <v>30</v>
      </c>
      <c r="G17" s="153"/>
      <c r="H17" s="137">
        <v>-2E-3</v>
      </c>
      <c r="I17" s="138"/>
      <c r="J17" s="139"/>
      <c r="L17" s="120"/>
      <c r="M17" s="120"/>
      <c r="N17" s="120"/>
      <c r="O17" s="120"/>
      <c r="P17" s="103"/>
      <c r="R17" s="1" t="b">
        <f>AND(H18&gt;=-0.02, H18&lt;=0.02)</f>
        <v>1</v>
      </c>
    </row>
    <row r="18" spans="1:18" ht="16.5" customHeight="1" thickBot="1" x14ac:dyDescent="0.3">
      <c r="F18" s="205" t="s">
        <v>31</v>
      </c>
      <c r="G18" s="206"/>
      <c r="H18" s="128">
        <f>AVERAGE(H15:J17)</f>
        <v>2.9999999999999992E-4</v>
      </c>
      <c r="I18" s="129"/>
      <c r="J18" s="130"/>
      <c r="L18" s="117" t="s">
        <v>32</v>
      </c>
      <c r="M18" s="117"/>
      <c r="N18" s="117"/>
      <c r="O18" s="117"/>
      <c r="P18" s="97">
        <f>IF(R17=TRUE, 1, 0)</f>
        <v>1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 t="s">
        <v>46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dcterms:created xsi:type="dcterms:W3CDTF">2015-11-16T19:09:52Z</dcterms:created>
  <dcterms:modified xsi:type="dcterms:W3CDTF">2025-10-28T17:02:03Z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