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CFA/5708 HENDERSONVILLE TN/"/>
    </mc:Choice>
  </mc:AlternateContent>
  <xr:revisionPtr revIDLastSave="0" documentId="8_{2518E524-BEFC-41BD-9053-58CDC54174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<sst xmlns="http://schemas.openxmlformats.org/spreadsheetml/2006/main" count="86" uniqueCount="55">
  <si>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</si>
  <si>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</si>
  <si>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</si>
  <si>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</si>
  <si>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</si>
  <si>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</si>
  <si>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</si>
  <si>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</si>
  <si>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</si>
  <si>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</si>
  <si>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</si>
  <si>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</si>
  <si>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</si>
  <si>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</si>
  <si>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</si>
  <si>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</si>
  <si>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</si>
  <si>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</si>
  <si>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</si>
  <si>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</si>
  <si>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</si>
  <si>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</si>
  <si>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</si>
  <si>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</si>
  <si>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</si>
  <si>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</si>
  <si>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</si>
  <si>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</si>
  <si>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</si>
  <si>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</si>
  <si>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</si>
  <si>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</si>
  <si>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</si>
  <si>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</si>
  <si>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</si>
  <si>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</si>
  <si>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</si>
  <si>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</si>
  <si>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</si>
  <si>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</si>
  <si>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</si>
  <si>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</si>
  <si>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</si>
  <si>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</si>
  <si>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</si>
  <si>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</si>
  <si>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</si>
  <si>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DINING</t>
  </si>
  <si>
    <t>KITCHEN</t>
  </si>
  <si>
    <t>BOH</t>
  </si>
  <si>
    <t>PLAY AREA</t>
  </si>
  <si>
    <t xml:space="preserve"> </t>
  </si>
  <si>
    <t xml:space="preserve">MEAL FULFILLMENT </t>
  </si>
  <si>
    <t>KITCHEN HD 1</t>
  </si>
  <si>
    <t>KITCHEN HD 2&amp;3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</si>
</sst>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topLeftCell="E1" zoomScale="80" zoomScaleNormal="80" zoomScaleSheetLayoutView="80" workbookViewId="0">
      <selection activeCell="H21" sqref="H21:J2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8125</v>
      </c>
      <c r="D6" s="24">
        <v>8179</v>
      </c>
      <c r="E6" s="23">
        <f t="shared" ref="E6:F7" si="0">C6-G6</f>
        <v>6375</v>
      </c>
      <c r="F6" s="24">
        <f t="shared" si="0"/>
        <v>6435</v>
      </c>
      <c r="G6" s="25">
        <v>1750</v>
      </c>
      <c r="H6" s="26">
        <v>1744</v>
      </c>
      <c r="I6" s="27">
        <f>G6/C6</f>
        <v>0.2153846153846154</v>
      </c>
      <c r="J6" s="28">
        <f>H6/D6</f>
        <v>0.21322900110037901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52</v>
      </c>
      <c r="C7" s="35">
        <v>4375</v>
      </c>
      <c r="D7" s="36">
        <v>4348</v>
      </c>
      <c r="E7" s="35">
        <f t="shared" si="0"/>
        <v>3825</v>
      </c>
      <c r="F7" s="36">
        <f t="shared" si="0"/>
        <v>3770</v>
      </c>
      <c r="G7" s="37">
        <v>550</v>
      </c>
      <c r="H7" s="38">
        <v>578</v>
      </c>
      <c r="I7" s="39">
        <f t="shared" ref="I7:J7" si="1">G7/C7</f>
        <v>0.12571428571428572</v>
      </c>
      <c r="J7" s="40">
        <f t="shared" si="1"/>
        <v>0.1329346826126955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47</v>
      </c>
      <c r="C8" s="35">
        <v>6400</v>
      </c>
      <c r="D8" s="36">
        <v>6550</v>
      </c>
      <c r="E8" s="35">
        <f t="shared" ref="E8:E9" si="2">C8-G8</f>
        <v>4600</v>
      </c>
      <c r="F8" s="36">
        <f t="shared" ref="F8:F10" si="3">D8-H8</f>
        <v>4805</v>
      </c>
      <c r="G8" s="37">
        <v>1800</v>
      </c>
      <c r="H8" s="38">
        <v>1745</v>
      </c>
      <c r="I8" s="39">
        <f t="shared" ref="I8:I9" si="4">G8/C8</f>
        <v>0.28125</v>
      </c>
      <c r="J8" s="40">
        <f t="shared" ref="J8:J9" si="5">H8/D8</f>
        <v>0.26641221374045804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49</v>
      </c>
      <c r="C9" s="35">
        <v>1750</v>
      </c>
      <c r="D9" s="36">
        <v>1745</v>
      </c>
      <c r="E9" s="35">
        <f t="shared" si="2"/>
        <v>1325</v>
      </c>
      <c r="F9" s="36">
        <f t="shared" si="3"/>
        <v>1340</v>
      </c>
      <c r="G9" s="37">
        <v>425</v>
      </c>
      <c r="H9" s="38">
        <v>405</v>
      </c>
      <c r="I9" s="39">
        <f t="shared" si="4"/>
        <v>0.24285714285714285</v>
      </c>
      <c r="J9" s="40">
        <f t="shared" si="5"/>
        <v>0.23209169054441262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50</v>
      </c>
      <c r="C10" s="113">
        <v>1200</v>
      </c>
      <c r="D10" s="114">
        <v>1179</v>
      </c>
      <c r="E10" s="113">
        <v>1000</v>
      </c>
      <c r="F10" s="114">
        <f t="shared" si="3"/>
        <v>964</v>
      </c>
      <c r="G10" s="102">
        <v>200</v>
      </c>
      <c r="H10" s="103">
        <v>215</v>
      </c>
      <c r="I10" s="104">
        <f>G10/C10</f>
        <v>0.16666666666666666</v>
      </c>
      <c r="J10" s="105">
        <f>H10/D10</f>
        <v>0.1823579304495335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53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>
        <v>1785</v>
      </c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54</v>
      </c>
      <c r="C12" s="47"/>
      <c r="D12" s="48" t="s">
        <v>51</v>
      </c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1337</v>
      </c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300</v>
      </c>
      <c r="P13" s="126">
        <v>295</v>
      </c>
      <c r="Q13" s="61"/>
      <c r="R13" s="66"/>
    </row>
    <row r="14" spans="1:21" ht="20.149999999999999" customHeight="1" thickBot="1" x14ac:dyDescent="0.3">
      <c r="A14" s="129" t="s">
        <v>28</v>
      </c>
      <c r="B14" s="130"/>
      <c r="C14" s="74">
        <f t="shared" ref="C14:H14" si="6">SUM(C6:C13)</f>
        <v>21850</v>
      </c>
      <c r="D14" s="75">
        <f t="shared" si="6"/>
        <v>22001</v>
      </c>
      <c r="E14" s="74">
        <f t="shared" si="6"/>
        <v>17125</v>
      </c>
      <c r="F14" s="75">
        <f t="shared" si="6"/>
        <v>17314</v>
      </c>
      <c r="G14" s="76">
        <f t="shared" si="6"/>
        <v>4725</v>
      </c>
      <c r="H14" s="77">
        <f t="shared" si="6"/>
        <v>4687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3315</v>
      </c>
      <c r="N14" s="80">
        <f t="shared" si="7"/>
        <v>3122</v>
      </c>
      <c r="O14" s="81">
        <f t="shared" si="7"/>
        <v>300</v>
      </c>
      <c r="P14" s="82">
        <f t="shared" si="7"/>
        <v>295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35">
      <c r="A18" s="216" t="s">
        <v>31</v>
      </c>
      <c r="B18" s="217"/>
      <c r="C18" s="88">
        <f>G14+K14</f>
        <v>4725</v>
      </c>
      <c r="D18" s="89">
        <f>H14+L14</f>
        <v>4687</v>
      </c>
      <c r="F18" s="143" t="s">
        <v>13</v>
      </c>
      <c r="G18" s="144"/>
      <c r="H18" s="205">
        <v>0.03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4">
      <c r="A19" s="218" t="s">
        <v>30</v>
      </c>
      <c r="B19" s="219"/>
      <c r="C19" s="92">
        <f>M14+O14</f>
        <v>3615</v>
      </c>
      <c r="D19" s="93">
        <f>N14+P14</f>
        <v>3417</v>
      </c>
      <c r="F19" s="145" t="s">
        <v>14</v>
      </c>
      <c r="G19" s="146"/>
      <c r="H19" s="208">
        <v>0.01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4">
      <c r="A20" s="220" t="s">
        <v>18</v>
      </c>
      <c r="B20" s="221"/>
      <c r="C20" s="90">
        <f>C18-C19</f>
        <v>1110</v>
      </c>
      <c r="D20" s="91">
        <f>D18-D19</f>
        <v>1270</v>
      </c>
      <c r="F20" s="161" t="s">
        <v>15</v>
      </c>
      <c r="G20" s="162"/>
      <c r="H20" s="211">
        <v>0.02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1</v>
      </c>
    </row>
    <row r="21" spans="1:21" ht="16.5" customHeight="1" thickBot="1" x14ac:dyDescent="0.3">
      <c r="F21" s="159" t="s">
        <v>16</v>
      </c>
      <c r="G21" s="160"/>
      <c r="H21" s="202">
        <f>AVERAGE(H18:J20)</f>
        <v>0.02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1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49999999999999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49999999999999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149999999999999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1191EBF-4947-4B3D-9B88-12259571E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2026-02-27T13:30:53Z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