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1918 WINTER GARDEN, FL/#01877 CORAL SPRINGS, FL/"/>
    </mc:Choice>
  </mc:AlternateContent>
  <xr:revisionPtr revIDLastSave="16" documentId="8_{7B0D3512-BF9A-4E73-9D4A-355B71756B3A}" xr6:coauthVersionLast="47" xr6:coauthVersionMax="47" xr10:uidLastSave="{491BD2D7-F7CE-4FFA-924A-CDEC1220F49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<sst xmlns="http://schemas.openxmlformats.org/spreadsheetml/2006/main" count="85" uniqueCount="54">
  <si>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</si>
  <si>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</si>
  <si>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</si>
  <si>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</si>
  <si>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</si>
  <si>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</si>
  <si>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</si>
  <si>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</si>
  <si>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</si>
  <si>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</si>
  <si>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</si>
  <si>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</si>
  <si>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</si>
  <si>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</si>
  <si>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</si>
  <si>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</si>
  <si>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</si>
  <si>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</si>
  <si>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</si>
  <si>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</si>
  <si>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</si>
  <si>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</si>
  <si>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</si>
  <si>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</si>
  <si>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</si>
  <si>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</si>
  <si>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</si>
  <si>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</si>
  <si>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</si>
  <si>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</si>
  <si>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</si>
  <si>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</si>
  <si>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</si>
  <si>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</si>
  <si>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</si>
  <si>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</si>
  <si>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</si>
  <si>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</si>
  <si>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</si>
  <si>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</si>
  <si>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</si>
  <si>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</si>
  <si>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</si>
  <si>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</si>
  <si>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</si>
  <si>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</si>
  <si>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</si>
  <si>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>DINING</t>
  </si>
  <si>
    <t>EF-4</t>
  </si>
  <si>
    <t>KITCHEN HD 1</t>
  </si>
  <si>
    <t>KITCHEN HD 2</t>
  </si>
  <si>
    <t xml:space="preserve">KITCHEN HD 3 </t>
  </si>
  <si>
    <t xml:space="preserve">MEAL FULFILLMENT 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</si>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</sst>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3" zoomScale="80" zoomScaleNormal="85" zoomScaleSheetLayoutView="80" workbookViewId="0">
      <selection activeCell="B9" sqref="B9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N1" s="1">
        <v>2</v>
      </c>
    </row>
    <row r="2" spans="1:21" ht="21.75" customHeight="1" x14ac:dyDescent="0.4">
      <c r="A2" s="127" t="s">
        <v>33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90" t="s">
        <v>0</v>
      </c>
      <c r="D4" s="191"/>
      <c r="E4" s="173" t="s">
        <v>1</v>
      </c>
      <c r="F4" s="171"/>
      <c r="G4" s="196" t="s">
        <v>2</v>
      </c>
      <c r="H4" s="197"/>
      <c r="I4" s="188" t="s">
        <v>27</v>
      </c>
      <c r="J4" s="189"/>
      <c r="K4" s="194" t="s">
        <v>3</v>
      </c>
      <c r="L4" s="195"/>
      <c r="M4" s="192" t="s">
        <v>4</v>
      </c>
      <c r="N4" s="193"/>
      <c r="O4" s="192" t="s">
        <v>38</v>
      </c>
      <c r="P4" s="19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46</v>
      </c>
      <c r="C6" s="23">
        <v>9500</v>
      </c>
      <c r="D6" s="24"/>
      <c r="E6" s="23">
        <f t="shared" ref="E6:F7" si="0">C6-G6</f>
        <v>7900</v>
      </c>
      <c r="F6" s="24">
        <f t="shared" si="0"/>
        <v>0</v>
      </c>
      <c r="G6" s="25">
        <v>1600</v>
      </c>
      <c r="H6" s="26"/>
      <c r="I6" s="27">
        <f>G6/C6</f>
        <v>0.16842105263157894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52</v>
      </c>
      <c r="C7" s="223">
        <v>4000</v>
      </c>
      <c r="D7" s="36"/>
      <c r="E7" s="35">
        <f t="shared" si="0"/>
        <v>2850</v>
      </c>
      <c r="F7" s="36">
        <f t="shared" si="0"/>
        <v>0</v>
      </c>
      <c r="G7" s="37">
        <v>1150</v>
      </c>
      <c r="H7" s="38"/>
      <c r="I7" s="39">
        <f t="shared" ref="I7:J7" si="1">G7/C7</f>
        <v>0.28749999999999998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47</v>
      </c>
      <c r="C8" s="223">
        <v>4500</v>
      </c>
      <c r="D8" s="36"/>
      <c r="E8" s="35">
        <f t="shared" ref="E8:E9" si="2">C8-G8</f>
        <v>3200</v>
      </c>
      <c r="F8" s="36">
        <f t="shared" ref="F8:F9" si="3">D8-H8</f>
        <v>0</v>
      </c>
      <c r="G8" s="37">
        <v>1300</v>
      </c>
      <c r="H8" s="38"/>
      <c r="I8" s="39">
        <f t="shared" ref="I8:I9" si="4">G8/C8</f>
        <v>0.28888888888888886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53</v>
      </c>
      <c r="C9" s="223">
        <v>1800</v>
      </c>
      <c r="D9" s="36"/>
      <c r="E9" s="35">
        <f t="shared" si="2"/>
        <v>1350</v>
      </c>
      <c r="F9" s="36">
        <f t="shared" si="3"/>
        <v>0</v>
      </c>
      <c r="G9" s="37">
        <v>450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701</v>
      </c>
      <c r="N11" s="51"/>
      <c r="O11" s="45"/>
      <c r="P11" s="46"/>
      <c r="Q11" s="61"/>
      <c r="R11" s="66"/>
    </row>
    <row r="12" spans="1:21" ht="20.149999999999999" customHeight="1" x14ac:dyDescent="0.25">
      <c r="A12" s="113" t="s">
        <v>48</v>
      </c>
      <c r="B12" s="114" t="s">
        <v>51</v>
      </c>
      <c r="C12" s="115"/>
      <c r="D12" s="116"/>
      <c r="E12" s="115"/>
      <c r="F12" s="116"/>
      <c r="G12" s="117"/>
      <c r="H12" s="118"/>
      <c r="I12" s="119"/>
      <c r="J12" s="118"/>
      <c r="K12" s="117"/>
      <c r="L12" s="118"/>
      <c r="M12" s="120">
        <v>701</v>
      </c>
      <c r="N12" s="121"/>
      <c r="O12" s="122"/>
      <c r="P12" s="123"/>
      <c r="Q12" s="61"/>
      <c r="R12" s="66"/>
    </row>
    <row r="13" spans="1:21" ht="20.149999999999999" customHeight="1" thickBot="1" x14ac:dyDescent="0.3">
      <c r="A13" s="102" t="s">
        <v>26</v>
      </c>
      <c r="B13" s="103" t="s">
        <v>45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500</v>
      </c>
      <c r="P13" s="112"/>
      <c r="Q13" s="61"/>
      <c r="R13" s="66"/>
    </row>
    <row r="14" spans="1:21" ht="20.149999999999999" customHeight="1" thickBot="1" x14ac:dyDescent="0.3">
      <c r="A14" s="200" t="s">
        <v>28</v>
      </c>
      <c r="B14" s="201"/>
      <c r="C14" s="74">
        <f t="shared" ref="C14:H14" si="6">SUM(C6:C13)</f>
        <v>19800</v>
      </c>
      <c r="D14" s="75">
        <f t="shared" si="6"/>
        <v>0</v>
      </c>
      <c r="E14" s="74">
        <f t="shared" si="6"/>
        <v>15300</v>
      </c>
      <c r="F14" s="75">
        <f t="shared" si="6"/>
        <v>0</v>
      </c>
      <c r="G14" s="76">
        <f t="shared" si="6"/>
        <v>4500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3314</v>
      </c>
      <c r="N14" s="80">
        <f t="shared" si="7"/>
        <v>0</v>
      </c>
      <c r="O14" s="81">
        <f t="shared" si="7"/>
        <v>500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57" t="s">
        <v>12</v>
      </c>
      <c r="G16" s="158"/>
      <c r="H16" s="131" t="s">
        <v>32</v>
      </c>
      <c r="I16" s="132"/>
      <c r="J16" s="133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9" t="s">
        <v>28</v>
      </c>
      <c r="B17" s="150"/>
      <c r="C17" s="86" t="s">
        <v>7</v>
      </c>
      <c r="D17" s="87" t="s">
        <v>8</v>
      </c>
      <c r="F17" s="159"/>
      <c r="G17" s="160"/>
      <c r="H17" s="134"/>
      <c r="I17" s="135"/>
      <c r="J17" s="136"/>
      <c r="L17" s="128" t="s">
        <v>37</v>
      </c>
      <c r="M17" s="128"/>
      <c r="N17" s="128"/>
      <c r="O17" s="128"/>
      <c r="P17" s="98">
        <f>IF(R16=TRUE, 1, 0)</f>
        <v>1</v>
      </c>
    </row>
    <row r="18" spans="1:21" ht="18.75" customHeight="1" x14ac:dyDescent="0.35">
      <c r="A18" s="151" t="s">
        <v>31</v>
      </c>
      <c r="B18" s="152"/>
      <c r="C18" s="88">
        <f>G14+K14</f>
        <v>4500</v>
      </c>
      <c r="D18" s="89">
        <f>H14+L14</f>
        <v>0</v>
      </c>
      <c r="F18" s="205" t="s">
        <v>13</v>
      </c>
      <c r="G18" s="206"/>
      <c r="H18" s="140"/>
      <c r="I18" s="141"/>
      <c r="J18" s="142"/>
      <c r="L18" s="129"/>
      <c r="M18" s="129"/>
      <c r="N18" s="129"/>
      <c r="O18" s="129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53" t="s">
        <v>30</v>
      </c>
      <c r="B19" s="154"/>
      <c r="C19" s="92">
        <f>M14+O14</f>
        <v>3814</v>
      </c>
      <c r="D19" s="93">
        <f>N14+P14</f>
        <v>0</v>
      </c>
      <c r="F19" s="207" t="s">
        <v>14</v>
      </c>
      <c r="G19" s="208"/>
      <c r="H19" s="143"/>
      <c r="I19" s="144"/>
      <c r="J19" s="145"/>
      <c r="L19" s="130" t="s">
        <v>35</v>
      </c>
      <c r="M19" s="130"/>
      <c r="N19" s="130"/>
      <c r="O19" s="130"/>
      <c r="P19" s="99" t="e">
        <f>IF(R18=TRUE, 1, 0)</f>
        <v>#DIV/0!</v>
      </c>
    </row>
    <row r="20" spans="1:21" ht="18.75" customHeight="1" thickBot="1" x14ac:dyDescent="0.4">
      <c r="A20" s="155" t="s">
        <v>18</v>
      </c>
      <c r="B20" s="156"/>
      <c r="C20" s="90">
        <f>C18-C19</f>
        <v>686</v>
      </c>
      <c r="D20" s="91">
        <f>D18-D19</f>
        <v>0</v>
      </c>
      <c r="F20" s="186" t="s">
        <v>15</v>
      </c>
      <c r="G20" s="187"/>
      <c r="H20" s="146"/>
      <c r="I20" s="147"/>
      <c r="J20" s="148"/>
      <c r="L20" s="129"/>
      <c r="M20" s="129"/>
      <c r="N20" s="129"/>
      <c r="O20" s="129"/>
      <c r="P20" s="100"/>
      <c r="R20" s="1" t="e">
        <f>AND(H21&gt;=-0.02, H21&lt;=0.02)</f>
        <v>#DIV/0!</v>
      </c>
    </row>
    <row r="21" spans="1:21" ht="16.5" customHeight="1" thickBot="1" x14ac:dyDescent="0.3">
      <c r="F21" s="221" t="s">
        <v>16</v>
      </c>
      <c r="G21" s="222"/>
      <c r="H21" s="137" t="e">
        <f>AVERAGE(H18:J20)</f>
        <v>#DIV/0!</v>
      </c>
      <c r="I21" s="138"/>
      <c r="J21" s="139"/>
      <c r="L21" s="126" t="s">
        <v>36</v>
      </c>
      <c r="M21" s="126"/>
      <c r="N21" s="126"/>
      <c r="O21" s="126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6"/>
      <c r="M22" s="126"/>
      <c r="N22" s="126"/>
      <c r="O22" s="126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  <c r="Q25" s="67"/>
    </row>
    <row r="26" spans="1:21" ht="20.149999999999999" customHeight="1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49999999999999" customHeight="1" thickBot="1" x14ac:dyDescent="0.3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18" t="s">
        <v>19</v>
      </c>
      <c r="B30" s="219"/>
      <c r="C30" s="219"/>
      <c r="D30" s="219"/>
      <c r="E30" s="219"/>
      <c r="F30" s="220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67" t="s">
        <v>24</v>
      </c>
      <c r="C31" s="168"/>
      <c r="D31" s="171" t="s">
        <v>23</v>
      </c>
      <c r="E31" s="172"/>
      <c r="F31" s="172"/>
      <c r="G31" s="173"/>
      <c r="H31" s="171" t="s">
        <v>20</v>
      </c>
      <c r="I31" s="173"/>
      <c r="J31" s="172" t="s">
        <v>21</v>
      </c>
      <c r="K31" s="172"/>
      <c r="L31" s="204" t="s">
        <v>3</v>
      </c>
      <c r="M31" s="204"/>
      <c r="N31" s="202" t="s">
        <v>4</v>
      </c>
      <c r="O31" s="203"/>
      <c r="P31" s="58" t="s">
        <v>22</v>
      </c>
    </row>
    <row r="32" spans="1:21" ht="18.75" customHeight="1" thickBot="1" x14ac:dyDescent="0.3">
      <c r="A32" s="59" t="s">
        <v>25</v>
      </c>
      <c r="B32" s="165" t="s">
        <v>39</v>
      </c>
      <c r="C32" s="166"/>
      <c r="D32" s="174"/>
      <c r="E32" s="175"/>
      <c r="F32" s="175"/>
      <c r="G32" s="176"/>
      <c r="H32" s="174" t="s">
        <v>40</v>
      </c>
      <c r="I32" s="176"/>
      <c r="J32" s="180" t="s">
        <v>40</v>
      </c>
      <c r="K32" s="181"/>
      <c r="L32" s="178">
        <v>0</v>
      </c>
      <c r="M32" s="179"/>
      <c r="N32" s="198">
        <v>1080</v>
      </c>
      <c r="O32" s="199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64" t="s">
        <v>39</v>
      </c>
      <c r="C33" s="164"/>
      <c r="D33" s="161"/>
      <c r="E33" s="162"/>
      <c r="F33" s="162"/>
      <c r="G33" s="163"/>
      <c r="H33" s="161" t="s">
        <v>40</v>
      </c>
      <c r="I33" s="163"/>
      <c r="J33" s="184" t="s">
        <v>40</v>
      </c>
      <c r="K33" s="185"/>
      <c r="L33" s="178">
        <v>0</v>
      </c>
      <c r="M33" s="179"/>
      <c r="N33" s="198">
        <v>832</v>
      </c>
      <c r="O33" s="199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64" t="s">
        <v>39</v>
      </c>
      <c r="C34" s="164"/>
      <c r="D34" s="161"/>
      <c r="E34" s="162"/>
      <c r="F34" s="162"/>
      <c r="G34" s="163"/>
      <c r="H34" s="161" t="s">
        <v>40</v>
      </c>
      <c r="I34" s="163"/>
      <c r="J34" s="184" t="s">
        <v>40</v>
      </c>
      <c r="K34" s="185"/>
      <c r="L34" s="178">
        <v>0</v>
      </c>
      <c r="M34" s="179"/>
      <c r="N34" s="198">
        <v>701</v>
      </c>
      <c r="O34" s="199"/>
      <c r="P34" s="57">
        <f t="shared" si="8"/>
        <v>-701</v>
      </c>
    </row>
    <row r="35" spans="1:16" ht="19.149999999999999" customHeight="1" x14ac:dyDescent="0.25">
      <c r="A35" s="60" t="s">
        <v>25</v>
      </c>
      <c r="B35" s="169" t="s">
        <v>39</v>
      </c>
      <c r="C35" s="170"/>
      <c r="D35" s="161"/>
      <c r="E35" s="162"/>
      <c r="F35" s="162"/>
      <c r="G35" s="163"/>
      <c r="H35" s="161" t="s">
        <v>40</v>
      </c>
      <c r="I35" s="163"/>
      <c r="J35" s="161" t="s">
        <v>40</v>
      </c>
      <c r="K35" s="177"/>
      <c r="L35" s="182">
        <v>0</v>
      </c>
      <c r="M35" s="183"/>
      <c r="N35" s="124">
        <v>390</v>
      </c>
      <c r="O35" s="125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D5C04-7AE2-4EB4-ADB7-0CC4831E6B33}"/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2026-01-27T16:47:40Z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