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4 National/CAVA/CAVA - VERNON HILLS/4 ASSET-REPORT DOCS/"/>
    </mc:Choice>
  </mc:AlternateContent>
  <xr:revisionPtr revIDLastSave="0" documentId="8_{05D8B994-8235-F746-BD2D-9B436C01BAE4}" xr6:coauthVersionLast="47" xr6:coauthVersionMax="47" xr10:uidLastSave="{00000000-0000-0000-0000-000000000000}"/>
  <bookViews>
    <workbookView xWindow="-19310" yWindow="-110" windowWidth="19420" windowHeight="10420" xr2:uid="{00000000-000D-0000-FFFF-FFFF00000000}"/>
  </bookViews>
  <sheets>
    <sheet name="SUMMARY (2)" sheetId="1" r:id="rId1"/>
  </sheets>
  <definedNames>
    <definedName name="_xlnm.Print_Area" localSheetId="0">'SUMMARY (2)'!$A$1:$P$26</definedName>
    <definedName name="Z_B8AA0815_1419_45DA_B979_4E52F8F5EA9B_.wvu.Cols" localSheetId="0" hidden="1">'SUMMARY (2)'!$P:$P</definedName>
  </definedNames>
  <calcPr calcId="191028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  <c r="F8" i="1"/>
  <c r="I8" i="1"/>
  <c r="J8" i="1"/>
  <c r="P34" i="1"/>
  <c r="P35" i="1"/>
  <c r="P36" i="1"/>
  <c r="P37" i="1"/>
  <c r="P38" i="1"/>
  <c r="P39" i="1"/>
  <c r="P13" i="1"/>
  <c r="O13" i="1"/>
  <c r="N13" i="1"/>
  <c r="M13" i="1"/>
  <c r="L13" i="1"/>
  <c r="K13" i="1"/>
  <c r="H13" i="1"/>
  <c r="G13" i="1"/>
  <c r="D13" i="1"/>
  <c r="C13" i="1"/>
  <c r="H20" i="1"/>
  <c r="P33" i="1"/>
  <c r="P32" i="1"/>
  <c r="P31" i="1"/>
  <c r="T17" i="1"/>
  <c r="R19" i="1"/>
  <c r="P20" i="1"/>
  <c r="D18" i="1"/>
  <c r="C18" i="1"/>
  <c r="D17" i="1"/>
  <c r="C17" i="1"/>
  <c r="C19" i="1"/>
  <c r="T15" i="1"/>
  <c r="D19" i="1"/>
  <c r="U17" i="1"/>
  <c r="R17" i="1"/>
  <c r="J7" i="1"/>
  <c r="J6" i="1"/>
  <c r="I7" i="1"/>
  <c r="I6" i="1"/>
  <c r="U15" i="1"/>
  <c r="R15" i="1"/>
  <c r="P16" i="1"/>
  <c r="P18" i="1"/>
  <c r="F7" i="1"/>
  <c r="E7" i="1"/>
  <c r="F6" i="1"/>
  <c r="E6" i="1"/>
  <c r="E13" i="1"/>
  <c r="F13" i="1"/>
</calcChain>
</file>

<file path=xl/sharedStrings.xml><?xml version="1.0" encoding="utf-8"?>
<sst xmlns="http://schemas.openxmlformats.org/spreadsheetml/2006/main" count="77" uniqueCount="50">
  <si>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</si>
  <si>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</si>
  <si>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</si>
  <si>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</si>
  <si>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</si>
  <si>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</si>
  <si>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</si>
  <si>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</si>
  <si>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</si>
  <si>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</si>
  <si>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</si>
  <si>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</si>
  <si>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</si>
  <si>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</si>
  <si>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</si>
  <si>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</si>
  <si>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</si>
  <si>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</si>
  <si>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</si>
  <si>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</si>
  <si>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</si>
  <si>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</si>
  <si>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</si>
  <si>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</si>
  <si>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</si>
  <si>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</si>
  <si>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</si>
  <si>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</si>
  <si>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</si>
  <si>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RTU-3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</si>
  <si>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</si>
  <si>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</si>
  <si>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</si>
  <si>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</si>
  <si>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</si>
  <si>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</si>
  <si>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</si>
  <si>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</si>
  <si>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</si>
  <si>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</si>
  <si>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</si>
  <si>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KEF-1</t>
  </si>
  <si>
    <t>CEF-1</t>
  </si>
  <si>
    <t>CEF-2</t>
  </si>
  <si>
    <t>FRNT KITCHEN</t>
  </si>
  <si>
    <t>BACK KITCHEN</t>
  </si>
  <si>
    <t>DINING</t>
  </si>
  <si>
    <t>COOKLINE</t>
  </si>
  <si>
    <t>HOOD 1</t>
  </si>
  <si>
    <t>UNISEX RR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</si>
</sst>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8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9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1" fillId="0" borderId="46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3" xfId="0" applyFont="1" applyBorder="1" applyAlignment="1">
      <alignment vertical="center"/>
    </xf>
    <xf numFmtId="0" fontId="5" fillId="0" borderId="54" xfId="0" applyFont="1" applyBorder="1" applyAlignment="1">
      <alignment vertical="center"/>
    </xf>
    <xf numFmtId="0" fontId="1" fillId="0" borderId="55" xfId="0" applyFont="1" applyBorder="1" applyAlignment="1">
      <alignment horizontal="left" vertical="center"/>
    </xf>
    <xf numFmtId="0" fontId="1" fillId="0" borderId="56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7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1" fillId="0" borderId="58" xfId="0" applyFont="1" applyBorder="1" applyAlignment="1">
      <alignment horizontal="left"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9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6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61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60" xfId="0" applyFont="1" applyFill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62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4" xfId="0" applyFont="1" applyFill="1" applyBorder="1" applyAlignment="1">
      <alignment horizontal="right" vertical="center"/>
    </xf>
    <xf numFmtId="0" fontId="1" fillId="0" borderId="63" xfId="0" applyFont="1" applyBorder="1" applyAlignment="1">
      <alignment vertical="center"/>
    </xf>
    <xf numFmtId="0" fontId="8" fillId="0" borderId="65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6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0" fillId="0" borderId="48" xfId="0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3" xfId="0" applyFont="1" applyBorder="1" applyAlignment="1">
      <alignment horizontal="left" vertical="center" wrapText="1"/>
    </xf>
    <xf numFmtId="0" fontId="5" fillId="0" borderId="64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50" xfId="0" applyNumberFormat="1" applyFont="1" applyBorder="1" applyAlignment="1">
      <alignment horizontal="center" vertical="center"/>
    </xf>
    <xf numFmtId="165" fontId="15" fillId="0" borderId="51" xfId="0" applyNumberFormat="1" applyFont="1" applyBorder="1" applyAlignment="1">
      <alignment horizontal="center" vertical="center"/>
    </xf>
    <xf numFmtId="165" fontId="15" fillId="0" borderId="52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51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50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/>
    </xf>
    <xf numFmtId="49" fontId="1" fillId="0" borderId="47" xfId="0" applyNumberFormat="1" applyFont="1" applyBorder="1" applyAlignment="1">
      <alignment horizontal="center" vertical="center"/>
    </xf>
    <xf numFmtId="49" fontId="1" fillId="0" borderId="48" xfId="0" applyNumberFormat="1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 /><Relationship Id="rId3" Type="http://schemas.openxmlformats.org/officeDocument/2006/relationships/styles" Target="styles.xml" /><Relationship Id="rId7" Type="http://schemas.openxmlformats.org/officeDocument/2006/relationships/customXml" Target="../customXml/item2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6" Type="http://schemas.openxmlformats.org/officeDocument/2006/relationships/customXml" Target="../customXml/item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262301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9"/>
  <sheetViews>
    <sheetView showGridLines="0" tabSelected="1" view="pageBreakPreview" zoomScale="80" zoomScaleNormal="55" zoomScaleSheetLayoutView="80" workbookViewId="0">
      <selection activeCell="H21" sqref="H21"/>
    </sheetView>
  </sheetViews>
  <sheetFormatPr defaultColWidth="9.16796875" defaultRowHeight="12.75" x14ac:dyDescent="0.15"/>
  <cols>
    <col min="1" max="1" width="10.515625" style="1" customWidth="1"/>
    <col min="2" max="2" width="10.78515625" style="1" customWidth="1"/>
    <col min="3" max="3" width="10.65234375" style="1" customWidth="1"/>
    <col min="4" max="4" width="9.70703125" style="1" customWidth="1"/>
    <col min="5" max="5" width="9.57421875" style="1" customWidth="1"/>
    <col min="6" max="6" width="9.9765625" style="1" customWidth="1"/>
    <col min="7" max="7" width="8.62890625" style="1" customWidth="1"/>
    <col min="8" max="8" width="9.3046875" style="1" customWidth="1"/>
    <col min="9" max="9" width="8.76171875" style="1" customWidth="1"/>
    <col min="10" max="10" width="7.68359375" style="1" customWidth="1"/>
    <col min="11" max="11" width="8.359375" style="1" customWidth="1"/>
    <col min="12" max="12" width="7.68359375" style="1" customWidth="1"/>
    <col min="13" max="13" width="8.22265625" style="1" customWidth="1"/>
    <col min="14" max="14" width="7.55078125" style="1" customWidth="1"/>
    <col min="15" max="15" width="7.953125" style="1" bestFit="1" customWidth="1"/>
    <col min="16" max="16" width="9.16796875" style="1" bestFit="1" customWidth="1"/>
    <col min="17" max="17" width="17.39453125" style="1" customWidth="1"/>
    <col min="18" max="21" width="9.16796875" style="1" hidden="1" customWidth="1"/>
    <col min="22" max="16384" width="9.16796875" style="1"/>
  </cols>
  <sheetData>
    <row r="1" spans="1:21" ht="165.75" customHeight="1" x14ac:dyDescent="0.15"/>
    <row r="2" spans="1:21" ht="21.75" customHeight="1" x14ac:dyDescent="0.2">
      <c r="A2" s="179" t="s">
        <v>35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79"/>
      <c r="O2" s="179"/>
      <c r="P2" s="179"/>
    </row>
    <row r="3" spans="1:21" ht="9.75" customHeight="1" thickBot="1" x14ac:dyDescent="0.25">
      <c r="A3" s="99"/>
    </row>
    <row r="4" spans="1:21" ht="20.100000000000001" customHeight="1" thickBot="1" x14ac:dyDescent="0.2">
      <c r="A4" s="6"/>
      <c r="B4" s="8" t="s">
        <v>5</v>
      </c>
      <c r="C4" s="152" t="s">
        <v>0</v>
      </c>
      <c r="D4" s="153"/>
      <c r="E4" s="127" t="s">
        <v>1</v>
      </c>
      <c r="F4" s="126"/>
      <c r="G4" s="158" t="s">
        <v>2</v>
      </c>
      <c r="H4" s="159"/>
      <c r="I4" s="150" t="s">
        <v>28</v>
      </c>
      <c r="J4" s="151"/>
      <c r="K4" s="156" t="s">
        <v>3</v>
      </c>
      <c r="L4" s="157"/>
      <c r="M4" s="154" t="s">
        <v>4</v>
      </c>
      <c r="N4" s="155"/>
      <c r="O4" s="154" t="s">
        <v>40</v>
      </c>
      <c r="P4" s="155"/>
      <c r="Q4" s="7"/>
      <c r="R4" s="69"/>
    </row>
    <row r="5" spans="1:21" ht="20.100000000000001" customHeight="1" thickBot="1" x14ac:dyDescent="0.2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9"/>
    </row>
    <row r="6" spans="1:21" ht="20.100000000000001" customHeight="1" x14ac:dyDescent="0.15">
      <c r="A6" s="79" t="s">
        <v>26</v>
      </c>
      <c r="B6" s="77" t="s">
        <v>44</v>
      </c>
      <c r="C6" s="23">
        <v>2000</v>
      </c>
      <c r="D6" s="24">
        <v>2020</v>
      </c>
      <c r="E6" s="23">
        <f t="shared" ref="E6:F7" si="0">C6-G6</f>
        <v>1800</v>
      </c>
      <c r="F6" s="24">
        <f t="shared" si="0"/>
        <v>1824</v>
      </c>
      <c r="G6" s="25">
        <v>200</v>
      </c>
      <c r="H6" s="26">
        <v>196</v>
      </c>
      <c r="I6" s="27">
        <f>G6/C6</f>
        <v>0.1</v>
      </c>
      <c r="J6" s="28">
        <f>H6/D6</f>
        <v>9.7029702970297033E-2</v>
      </c>
      <c r="K6" s="29"/>
      <c r="L6" s="30"/>
      <c r="M6" s="31"/>
      <c r="N6" s="32"/>
      <c r="O6" s="33"/>
      <c r="P6" s="34"/>
      <c r="Q6" s="75"/>
      <c r="R6" s="73"/>
    </row>
    <row r="7" spans="1:21" ht="20.100000000000001" customHeight="1" x14ac:dyDescent="0.15">
      <c r="A7" s="80" t="s">
        <v>27</v>
      </c>
      <c r="B7" s="78" t="s">
        <v>45</v>
      </c>
      <c r="C7" s="35">
        <v>2000</v>
      </c>
      <c r="D7" s="36">
        <v>2101</v>
      </c>
      <c r="E7" s="35">
        <f t="shared" si="0"/>
        <v>1700</v>
      </c>
      <c r="F7" s="36">
        <f t="shared" si="0"/>
        <v>1770</v>
      </c>
      <c r="G7" s="37">
        <v>300</v>
      </c>
      <c r="H7" s="38">
        <v>331</v>
      </c>
      <c r="I7" s="39">
        <f t="shared" ref="I7:J7" si="1">G7/C7</f>
        <v>0.15</v>
      </c>
      <c r="J7" s="40">
        <f t="shared" si="1"/>
        <v>0.1575440266539743</v>
      </c>
      <c r="K7" s="41"/>
      <c r="L7" s="42"/>
      <c r="M7" s="43"/>
      <c r="N7" s="44"/>
      <c r="O7" s="45"/>
      <c r="P7" s="46"/>
      <c r="Q7" s="68"/>
      <c r="R7" s="73"/>
    </row>
    <row r="8" spans="1:21" ht="20.100000000000001" customHeight="1" x14ac:dyDescent="0.15">
      <c r="A8" s="80" t="s">
        <v>29</v>
      </c>
      <c r="B8" s="78" t="s">
        <v>46</v>
      </c>
      <c r="C8" s="35">
        <v>3000</v>
      </c>
      <c r="D8" s="36">
        <v>3062</v>
      </c>
      <c r="E8" s="35">
        <f t="shared" ref="E8" si="2">C8-G8</f>
        <v>2340</v>
      </c>
      <c r="F8" s="36">
        <f t="shared" ref="F8" si="3">D8-H8</f>
        <v>2426</v>
      </c>
      <c r="G8" s="37">
        <v>660</v>
      </c>
      <c r="H8" s="38">
        <v>636</v>
      </c>
      <c r="I8" s="39">
        <f t="shared" ref="I8" si="4">G8/C8</f>
        <v>0.22</v>
      </c>
      <c r="J8" s="40">
        <f t="shared" ref="J8" si="5">H8/D8</f>
        <v>0.20770738079686479</v>
      </c>
      <c r="K8" s="41"/>
      <c r="L8" s="42"/>
      <c r="M8" s="43"/>
      <c r="N8" s="44"/>
      <c r="O8" s="45"/>
      <c r="P8" s="46"/>
      <c r="Q8" s="68"/>
      <c r="R8" s="73"/>
    </row>
    <row r="9" spans="1:21" ht="20.100000000000001" customHeight="1" x14ac:dyDescent="0.15">
      <c r="A9" s="80" t="s">
        <v>11</v>
      </c>
      <c r="B9" s="78" t="s">
        <v>47</v>
      </c>
      <c r="C9" s="47"/>
      <c r="D9" s="48"/>
      <c r="E9" s="47" t="s">
        <v>10</v>
      </c>
      <c r="F9" s="48"/>
      <c r="G9" s="41"/>
      <c r="H9" s="42"/>
      <c r="I9" s="49"/>
      <c r="J9" s="42"/>
      <c r="K9" s="37">
        <v>1976</v>
      </c>
      <c r="L9" s="38">
        <v>1998</v>
      </c>
      <c r="M9" s="43"/>
      <c r="N9" s="44"/>
      <c r="O9" s="45"/>
      <c r="P9" s="46"/>
      <c r="Q9" s="55"/>
      <c r="R9" s="73"/>
    </row>
    <row r="10" spans="1:21" ht="20.100000000000001" customHeight="1" x14ac:dyDescent="0.15">
      <c r="A10" s="80" t="s">
        <v>41</v>
      </c>
      <c r="B10" s="78" t="s">
        <v>48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50">
        <v>2381</v>
      </c>
      <c r="N10" s="51">
        <v>2402</v>
      </c>
      <c r="O10" s="45"/>
      <c r="P10" s="46"/>
      <c r="Q10" s="68"/>
      <c r="R10" s="73"/>
    </row>
    <row r="11" spans="1:21" ht="20.100000000000001" customHeight="1" x14ac:dyDescent="0.15">
      <c r="A11" s="80" t="s">
        <v>42</v>
      </c>
      <c r="B11" s="78" t="s">
        <v>49</v>
      </c>
      <c r="C11" s="52"/>
      <c r="D11" s="48"/>
      <c r="E11" s="47"/>
      <c r="F11" s="48"/>
      <c r="G11" s="41"/>
      <c r="H11" s="42"/>
      <c r="I11" s="49"/>
      <c r="J11" s="42"/>
      <c r="K11" s="41"/>
      <c r="L11" s="42"/>
      <c r="M11" s="43"/>
      <c r="N11" s="44"/>
      <c r="O11" s="53">
        <v>100</v>
      </c>
      <c r="P11" s="54">
        <v>107</v>
      </c>
      <c r="Q11" s="68"/>
      <c r="R11" s="73"/>
    </row>
    <row r="12" spans="1:21" ht="20.100000000000001" customHeight="1" thickBot="1" x14ac:dyDescent="0.2">
      <c r="A12" s="90" t="s">
        <v>43</v>
      </c>
      <c r="B12" s="78" t="s">
        <v>49</v>
      </c>
      <c r="C12" s="91"/>
      <c r="D12" s="92"/>
      <c r="E12" s="93"/>
      <c r="F12" s="92"/>
      <c r="G12" s="94"/>
      <c r="H12" s="57"/>
      <c r="I12" s="56"/>
      <c r="J12" s="57"/>
      <c r="K12" s="94"/>
      <c r="L12" s="57"/>
      <c r="M12" s="95"/>
      <c r="N12" s="96"/>
      <c r="O12" s="58">
        <v>150</v>
      </c>
      <c r="P12" s="59">
        <v>150</v>
      </c>
      <c r="Q12" s="68"/>
      <c r="R12" s="73"/>
    </row>
    <row r="13" spans="1:21" ht="20.100000000000001" customHeight="1" thickBot="1" x14ac:dyDescent="0.2">
      <c r="A13" s="116" t="s">
        <v>30</v>
      </c>
      <c r="B13" s="117"/>
      <c r="C13" s="81">
        <f>SUM(C6:C12)</f>
        <v>7000</v>
      </c>
      <c r="D13" s="82">
        <f>SUM(D6:D12)</f>
        <v>7183</v>
      </c>
      <c r="E13" s="81">
        <f>SUM(E6:E12)</f>
        <v>5840</v>
      </c>
      <c r="F13" s="82">
        <f>SUM(F6:F12)</f>
        <v>6020</v>
      </c>
      <c r="G13" s="83">
        <f>SUM(G6:G12)</f>
        <v>1160</v>
      </c>
      <c r="H13" s="84">
        <f>SUM(H6:H12)</f>
        <v>1163</v>
      </c>
      <c r="I13" s="85"/>
      <c r="J13" s="86"/>
      <c r="K13" s="83">
        <f>SUM(K6:K12)</f>
        <v>1976</v>
      </c>
      <c r="L13" s="84">
        <f>SUM(L6:L12)</f>
        <v>1998</v>
      </c>
      <c r="M13" s="115">
        <f>SUM(M6:M12)</f>
        <v>2381</v>
      </c>
      <c r="N13" s="87">
        <f>SUM(N6:N12)</f>
        <v>2402</v>
      </c>
      <c r="O13" s="88">
        <f>SUM(O6:O12)</f>
        <v>250</v>
      </c>
      <c r="P13" s="89">
        <f>SUM(P6:P12)</f>
        <v>257</v>
      </c>
      <c r="Q13" s="55"/>
      <c r="R13" s="73"/>
    </row>
    <row r="14" spans="1:21" ht="20.100000000000001" customHeight="1" thickBot="1" x14ac:dyDescent="0.2">
      <c r="A14" s="70"/>
      <c r="B14" s="60"/>
      <c r="C14" s="60"/>
      <c r="D14" s="60"/>
      <c r="E14" s="60"/>
      <c r="F14" s="71"/>
      <c r="G14" s="71"/>
      <c r="H14" s="76"/>
      <c r="I14" s="76"/>
      <c r="J14" s="71"/>
      <c r="K14" s="71"/>
      <c r="L14" s="72"/>
      <c r="M14" s="72"/>
      <c r="N14" s="72"/>
      <c r="O14" s="72"/>
      <c r="P14" s="55"/>
      <c r="Q14" s="73"/>
    </row>
    <row r="15" spans="1:21" ht="20.100000000000001" customHeight="1" thickBot="1" x14ac:dyDescent="0.2">
      <c r="A15" s="110" t="s">
        <v>31</v>
      </c>
      <c r="B15" s="97"/>
      <c r="C15" s="97"/>
      <c r="D15" s="97"/>
      <c r="F15" s="209" t="s">
        <v>12</v>
      </c>
      <c r="G15" s="210"/>
      <c r="H15" s="183" t="s">
        <v>34</v>
      </c>
      <c r="I15" s="184"/>
      <c r="J15" s="185"/>
      <c r="L15" s="109" t="s">
        <v>36</v>
      </c>
      <c r="M15" s="98"/>
      <c r="N15" s="98"/>
      <c r="O15" s="98"/>
      <c r="P15" s="98"/>
      <c r="R15" s="1" t="b">
        <f>T15=U15</f>
        <v>1</v>
      </c>
      <c r="T15" s="1" t="b">
        <f>C19&lt;0</f>
        <v>0</v>
      </c>
      <c r="U15" s="1" t="b">
        <f>D19&lt;0</f>
        <v>0</v>
      </c>
    </row>
    <row r="16" spans="1:21" ht="18.75" customHeight="1" thickBot="1" x14ac:dyDescent="0.2">
      <c r="A16" s="201" t="s">
        <v>30</v>
      </c>
      <c r="B16" s="202"/>
      <c r="C16" s="100" t="s">
        <v>7</v>
      </c>
      <c r="D16" s="101" t="s">
        <v>8</v>
      </c>
      <c r="F16" s="211"/>
      <c r="G16" s="212"/>
      <c r="H16" s="186"/>
      <c r="I16" s="187"/>
      <c r="J16" s="188"/>
      <c r="L16" s="180" t="s">
        <v>39</v>
      </c>
      <c r="M16" s="180"/>
      <c r="N16" s="180"/>
      <c r="O16" s="180"/>
      <c r="P16" s="112">
        <f>IF(R15=TRUE, 1, 0)</f>
        <v>1</v>
      </c>
    </row>
    <row r="17" spans="1:21" ht="18.75" customHeight="1" x14ac:dyDescent="0.15">
      <c r="A17" s="203" t="s">
        <v>33</v>
      </c>
      <c r="B17" s="204"/>
      <c r="C17" s="102">
        <f>G13+K13</f>
        <v>3136</v>
      </c>
      <c r="D17" s="103">
        <f>H13+L13</f>
        <v>3161</v>
      </c>
      <c r="F17" s="132" t="s">
        <v>13</v>
      </c>
      <c r="G17" s="133"/>
      <c r="H17" s="192">
        <v>4.1999999999999997E-3</v>
      </c>
      <c r="I17" s="193"/>
      <c r="J17" s="194"/>
      <c r="L17" s="181"/>
      <c r="M17" s="181"/>
      <c r="N17" s="181"/>
      <c r="O17" s="181"/>
      <c r="P17" s="114"/>
      <c r="R17" s="1" t="b">
        <f>T17=U17</f>
        <v>1</v>
      </c>
      <c r="T17" s="1" t="b">
        <f>H20&lt;0</f>
        <v>0</v>
      </c>
      <c r="U17" s="1" t="b">
        <f>D19&lt;0</f>
        <v>0</v>
      </c>
    </row>
    <row r="18" spans="1:21" ht="18.75" customHeight="1" thickBot="1" x14ac:dyDescent="0.2">
      <c r="A18" s="205" t="s">
        <v>32</v>
      </c>
      <c r="B18" s="206"/>
      <c r="C18" s="106">
        <f>M13+O13</f>
        <v>2631</v>
      </c>
      <c r="D18" s="107">
        <f>N13+P13</f>
        <v>2659</v>
      </c>
      <c r="F18" s="134" t="s">
        <v>14</v>
      </c>
      <c r="G18" s="135"/>
      <c r="H18" s="195"/>
      <c r="I18" s="196"/>
      <c r="J18" s="197"/>
      <c r="L18" s="182" t="s">
        <v>37</v>
      </c>
      <c r="M18" s="182"/>
      <c r="N18" s="182"/>
      <c r="O18" s="182"/>
      <c r="P18" s="113">
        <f>IF(R17=TRUE, 1, 0)</f>
        <v>1</v>
      </c>
    </row>
    <row r="19" spans="1:21" ht="18.75" customHeight="1" thickBot="1" x14ac:dyDescent="0.2">
      <c r="A19" s="207" t="s">
        <v>18</v>
      </c>
      <c r="B19" s="208"/>
      <c r="C19" s="104">
        <f>C17-C18</f>
        <v>505</v>
      </c>
      <c r="D19" s="105">
        <f>D17-D18</f>
        <v>502</v>
      </c>
      <c r="F19" s="213" t="s">
        <v>15</v>
      </c>
      <c r="G19" s="214"/>
      <c r="H19" s="198">
        <v>8.0999999999999996E-3</v>
      </c>
      <c r="I19" s="199"/>
      <c r="J19" s="200"/>
      <c r="L19" s="181"/>
      <c r="M19" s="181"/>
      <c r="N19" s="181"/>
      <c r="O19" s="181"/>
      <c r="P19" s="114"/>
      <c r="R19" s="1" t="b">
        <f>AND(H20&gt;=-0.02, H20&lt;=0.02)</f>
        <v>1</v>
      </c>
    </row>
    <row r="20" spans="1:21" ht="16.5" customHeight="1" thickBot="1" x14ac:dyDescent="0.2">
      <c r="F20" s="148" t="s">
        <v>16</v>
      </c>
      <c r="G20" s="149"/>
      <c r="H20" s="189">
        <f>AVERAGE(H17:J19)</f>
        <v>6.1499999999999992E-3</v>
      </c>
      <c r="I20" s="190"/>
      <c r="J20" s="191"/>
      <c r="L20" s="178" t="s">
        <v>38</v>
      </c>
      <c r="M20" s="178"/>
      <c r="N20" s="178"/>
      <c r="O20" s="178"/>
      <c r="P20" s="108">
        <f>IF(R19=TRUE, 1, 0)</f>
        <v>1</v>
      </c>
    </row>
    <row r="21" spans="1:21" ht="13.7" customHeight="1" x14ac:dyDescent="0.15">
      <c r="A21" s="55"/>
      <c r="B21" s="55"/>
      <c r="C21" s="55"/>
      <c r="D21" s="55"/>
      <c r="E21" s="55"/>
      <c r="F21" s="55"/>
      <c r="G21" s="55"/>
      <c r="H21" s="55"/>
      <c r="I21" s="55"/>
      <c r="J21" s="55"/>
      <c r="K21" s="55"/>
      <c r="L21" s="178"/>
      <c r="M21" s="178"/>
      <c r="N21" s="178"/>
      <c r="O21" s="178"/>
      <c r="P21" s="111"/>
    </row>
    <row r="22" spans="1:21" ht="13.7" customHeight="1" x14ac:dyDescent="0.15">
      <c r="A22" s="55"/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62"/>
      <c r="M22" s="62"/>
      <c r="N22" s="63"/>
      <c r="O22" s="63"/>
      <c r="P22" s="7"/>
      <c r="Q22" s="7"/>
    </row>
    <row r="23" spans="1:21" ht="13.5" customHeight="1" thickBot="1" x14ac:dyDescent="0.2">
      <c r="A23" s="3" t="s">
        <v>17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4"/>
      <c r="M23" s="4"/>
      <c r="N23" s="3"/>
      <c r="O23" s="3"/>
    </row>
    <row r="24" spans="1:21" ht="20.100000000000001" customHeight="1" x14ac:dyDescent="0.15">
      <c r="A24" s="136"/>
      <c r="B24" s="137"/>
      <c r="C24" s="137"/>
      <c r="D24" s="137"/>
      <c r="E24" s="137"/>
      <c r="F24" s="137"/>
      <c r="G24" s="137"/>
      <c r="H24" s="137"/>
      <c r="I24" s="137"/>
      <c r="J24" s="137"/>
      <c r="K24" s="137"/>
      <c r="L24" s="137"/>
      <c r="M24" s="137"/>
      <c r="N24" s="137"/>
      <c r="O24" s="137"/>
      <c r="P24" s="138"/>
      <c r="Q24" s="74"/>
    </row>
    <row r="25" spans="1:21" ht="20.100000000000001" customHeight="1" x14ac:dyDescent="0.15">
      <c r="A25" s="139"/>
      <c r="B25" s="140"/>
      <c r="C25" s="140"/>
      <c r="D25" s="140"/>
      <c r="E25" s="140"/>
      <c r="F25" s="140"/>
      <c r="G25" s="140"/>
      <c r="H25" s="140"/>
      <c r="I25" s="140"/>
      <c r="J25" s="140"/>
      <c r="K25" s="140"/>
      <c r="L25" s="140"/>
      <c r="M25" s="140"/>
      <c r="N25" s="140"/>
      <c r="O25" s="140"/>
      <c r="P25" s="141"/>
      <c r="Q25" s="74"/>
    </row>
    <row r="26" spans="1:21" ht="20.100000000000001" customHeight="1" thickBot="1" x14ac:dyDescent="0.2">
      <c r="A26" s="142"/>
      <c r="B26" s="143"/>
      <c r="C26" s="143"/>
      <c r="D26" s="143"/>
      <c r="E26" s="143"/>
      <c r="F26" s="143"/>
      <c r="G26" s="143"/>
      <c r="H26" s="143"/>
      <c r="I26" s="143"/>
      <c r="J26" s="143"/>
      <c r="K26" s="143"/>
      <c r="L26" s="143"/>
      <c r="M26" s="143"/>
      <c r="N26" s="143"/>
      <c r="O26" s="143"/>
      <c r="P26" s="144"/>
    </row>
    <row r="27" spans="1:21" ht="20.100000000000001" customHeight="1" x14ac:dyDescent="0.1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21" ht="13.5" thickBot="1" x14ac:dyDescent="0.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21" ht="20.100000000000001" customHeight="1" thickBot="1" x14ac:dyDescent="0.2">
      <c r="A29" s="145" t="s">
        <v>19</v>
      </c>
      <c r="B29" s="146"/>
      <c r="C29" s="146"/>
      <c r="D29" s="146"/>
      <c r="E29" s="146"/>
      <c r="F29" s="147"/>
      <c r="G29" s="60"/>
      <c r="H29" s="60"/>
      <c r="I29" s="60"/>
      <c r="J29" s="60"/>
      <c r="K29" s="60"/>
      <c r="L29" s="60"/>
      <c r="M29" s="60"/>
      <c r="N29" s="60"/>
      <c r="O29" s="60"/>
      <c r="P29" s="55"/>
      <c r="Q29" s="61"/>
    </row>
    <row r="30" spans="1:21" ht="19.149999999999999" customHeight="1" thickBot="1" x14ac:dyDescent="0.2">
      <c r="A30" s="5" t="s">
        <v>6</v>
      </c>
      <c r="B30" s="171" t="s">
        <v>24</v>
      </c>
      <c r="C30" s="172"/>
      <c r="D30" s="126" t="s">
        <v>23</v>
      </c>
      <c r="E30" s="128"/>
      <c r="F30" s="128"/>
      <c r="G30" s="127"/>
      <c r="H30" s="126" t="s">
        <v>20</v>
      </c>
      <c r="I30" s="127"/>
      <c r="J30" s="128" t="s">
        <v>21</v>
      </c>
      <c r="K30" s="128"/>
      <c r="L30" s="129" t="s">
        <v>3</v>
      </c>
      <c r="M30" s="129"/>
      <c r="N30" s="122" t="s">
        <v>4</v>
      </c>
      <c r="O30" s="123"/>
      <c r="P30" s="65" t="s">
        <v>22</v>
      </c>
    </row>
    <row r="31" spans="1:21" ht="18.75" customHeight="1" thickBot="1" x14ac:dyDescent="0.2">
      <c r="A31" s="66" t="s">
        <v>25</v>
      </c>
      <c r="B31" s="169"/>
      <c r="C31" s="170"/>
      <c r="D31" s="161"/>
      <c r="E31" s="175"/>
      <c r="F31" s="175"/>
      <c r="G31" s="162"/>
      <c r="H31" s="161"/>
      <c r="I31" s="162"/>
      <c r="J31" s="163"/>
      <c r="K31" s="164"/>
      <c r="L31" s="120"/>
      <c r="M31" s="121"/>
      <c r="N31" s="124"/>
      <c r="O31" s="125"/>
      <c r="P31" s="64">
        <f t="shared" ref="P31:P39" si="6">L31-N31</f>
        <v>0</v>
      </c>
    </row>
    <row r="32" spans="1:21" ht="18.75" customHeight="1" thickBot="1" x14ac:dyDescent="0.2">
      <c r="A32" s="67" t="s">
        <v>25</v>
      </c>
      <c r="B32" s="168"/>
      <c r="C32" s="168"/>
      <c r="D32" s="130"/>
      <c r="E32" s="167"/>
      <c r="F32" s="167"/>
      <c r="G32" s="131"/>
      <c r="H32" s="130"/>
      <c r="I32" s="131"/>
      <c r="J32" s="118"/>
      <c r="K32" s="119"/>
      <c r="L32" s="120"/>
      <c r="M32" s="121"/>
      <c r="N32" s="124"/>
      <c r="O32" s="125"/>
      <c r="P32" s="64">
        <f t="shared" si="6"/>
        <v>0</v>
      </c>
    </row>
    <row r="33" spans="1:16" ht="19.149999999999999" customHeight="1" thickBot="1" x14ac:dyDescent="0.2">
      <c r="A33" s="67" t="s">
        <v>25</v>
      </c>
      <c r="B33" s="173"/>
      <c r="C33" s="174"/>
      <c r="D33" s="130"/>
      <c r="E33" s="167"/>
      <c r="F33" s="167"/>
      <c r="G33" s="131"/>
      <c r="H33" s="130"/>
      <c r="I33" s="131"/>
      <c r="J33" s="130"/>
      <c r="K33" s="160"/>
      <c r="L33" s="165"/>
      <c r="M33" s="166"/>
      <c r="N33" s="176"/>
      <c r="O33" s="177"/>
      <c r="P33" s="64">
        <f t="shared" si="6"/>
        <v>0</v>
      </c>
    </row>
    <row r="34" spans="1:16" ht="19.5" customHeight="1" thickBot="1" x14ac:dyDescent="0.2">
      <c r="A34" s="66" t="s">
        <v>25</v>
      </c>
      <c r="B34" s="215"/>
      <c r="C34" s="216"/>
      <c r="D34" s="173"/>
      <c r="E34" s="217"/>
      <c r="F34" s="217"/>
      <c r="G34" s="174"/>
      <c r="H34" s="173"/>
      <c r="I34" s="174"/>
      <c r="J34" s="173"/>
      <c r="K34" s="174"/>
      <c r="L34" s="165"/>
      <c r="M34" s="166"/>
      <c r="N34" s="176"/>
      <c r="O34" s="177"/>
      <c r="P34" s="64">
        <f t="shared" si="6"/>
        <v>0</v>
      </c>
    </row>
    <row r="35" spans="1:16" ht="19.5" customHeight="1" thickBot="1" x14ac:dyDescent="0.2">
      <c r="A35" s="67" t="s">
        <v>25</v>
      </c>
      <c r="B35" s="173"/>
      <c r="C35" s="174"/>
      <c r="D35" s="130"/>
      <c r="E35" s="167"/>
      <c r="F35" s="167"/>
      <c r="G35" s="131"/>
      <c r="H35" s="130"/>
      <c r="I35" s="131"/>
      <c r="J35" s="130"/>
      <c r="K35" s="131"/>
      <c r="L35" s="165"/>
      <c r="M35" s="166"/>
      <c r="N35" s="176"/>
      <c r="O35" s="177"/>
      <c r="P35" s="64">
        <f t="shared" si="6"/>
        <v>0</v>
      </c>
    </row>
    <row r="36" spans="1:16" ht="19.5" customHeight="1" thickBot="1" x14ac:dyDescent="0.2">
      <c r="A36" s="67" t="s">
        <v>25</v>
      </c>
      <c r="B36" s="173"/>
      <c r="C36" s="174"/>
      <c r="D36" s="130"/>
      <c r="E36" s="167"/>
      <c r="F36" s="167"/>
      <c r="G36" s="131"/>
      <c r="H36" s="130"/>
      <c r="I36" s="131"/>
      <c r="J36" s="130"/>
      <c r="K36" s="131"/>
      <c r="L36" s="165"/>
      <c r="M36" s="166"/>
      <c r="N36" s="176"/>
      <c r="O36" s="177"/>
      <c r="P36" s="64">
        <f t="shared" si="6"/>
        <v>0</v>
      </c>
    </row>
    <row r="37" spans="1:16" ht="19.5" customHeight="1" thickBot="1" x14ac:dyDescent="0.2">
      <c r="A37" s="66" t="s">
        <v>25</v>
      </c>
      <c r="B37" s="215"/>
      <c r="C37" s="216"/>
      <c r="D37" s="173"/>
      <c r="E37" s="217"/>
      <c r="F37" s="217"/>
      <c r="G37" s="174"/>
      <c r="H37" s="173"/>
      <c r="I37" s="174"/>
      <c r="J37" s="173"/>
      <c r="K37" s="174"/>
      <c r="L37" s="165"/>
      <c r="M37" s="166"/>
      <c r="N37" s="176"/>
      <c r="O37" s="177"/>
      <c r="P37" s="64">
        <f t="shared" si="6"/>
        <v>0</v>
      </c>
    </row>
    <row r="38" spans="1:16" ht="19.5" customHeight="1" thickBot="1" x14ac:dyDescent="0.2">
      <c r="A38" s="67" t="s">
        <v>25</v>
      </c>
      <c r="B38" s="173"/>
      <c r="C38" s="174"/>
      <c r="D38" s="130"/>
      <c r="E38" s="167"/>
      <c r="F38" s="167"/>
      <c r="G38" s="131"/>
      <c r="H38" s="130"/>
      <c r="I38" s="131"/>
      <c r="J38" s="130"/>
      <c r="K38" s="131"/>
      <c r="L38" s="165"/>
      <c r="M38" s="166"/>
      <c r="N38" s="176"/>
      <c r="O38" s="177"/>
      <c r="P38" s="64">
        <f t="shared" si="6"/>
        <v>0</v>
      </c>
    </row>
    <row r="39" spans="1:16" ht="18.75" customHeight="1" x14ac:dyDescent="0.15">
      <c r="A39" s="67" t="s">
        <v>25</v>
      </c>
      <c r="B39" s="173"/>
      <c r="C39" s="174"/>
      <c r="D39" s="130"/>
      <c r="E39" s="167"/>
      <c r="F39" s="167"/>
      <c r="G39" s="131"/>
      <c r="H39" s="130"/>
      <c r="I39" s="131"/>
      <c r="J39" s="130"/>
      <c r="K39" s="131"/>
      <c r="L39" s="165"/>
      <c r="M39" s="166"/>
      <c r="N39" s="176"/>
      <c r="O39" s="177"/>
      <c r="P39" s="64">
        <f t="shared" si="6"/>
        <v>0</v>
      </c>
    </row>
    <row r="40" spans="1:16" x14ac:dyDescent="0.1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1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1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1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1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1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1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1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1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1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1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1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1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1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1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1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1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1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1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1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1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1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1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1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1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1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1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1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1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1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1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1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1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1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1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1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1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1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1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1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1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1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1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1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1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1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1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1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1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1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1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1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1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1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1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1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1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1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1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1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1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1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1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1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1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1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1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1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1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1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1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1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1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1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1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1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1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1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1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1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1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1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1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1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1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1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1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1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1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1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1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1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1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1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1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1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1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1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1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1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1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1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1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1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1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1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1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1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1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1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1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1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1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1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1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1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1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1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1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1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1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1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1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1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1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1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1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1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1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1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1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1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1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1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1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1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1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1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1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1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1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1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1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1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1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1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1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1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1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1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1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1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1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1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1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1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1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1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1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1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1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1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1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1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1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1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1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1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1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1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1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1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1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1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1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1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1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1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1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1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1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1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1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1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1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1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1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1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1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1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1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1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1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1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1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1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1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1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1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1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1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1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1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1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1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1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1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1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1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1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1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1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1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1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1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1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1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1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1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1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1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1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1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1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1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1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1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1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1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1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1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1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1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1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1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1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1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1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1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1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1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1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1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1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1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1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1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1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1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1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1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1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1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1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1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1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1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1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1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1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1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1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1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1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1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1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1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1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1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1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1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1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1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1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1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1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1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1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1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1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1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1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1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1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1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1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1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1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1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1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1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1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1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1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1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1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1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1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1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1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1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1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1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1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1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1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1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1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1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1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1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1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1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1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1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1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1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1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1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1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1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1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1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1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1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1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1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1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1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1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1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1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1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1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1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1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1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1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1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1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1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1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1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1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1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1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1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1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1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1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1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1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1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1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1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1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1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1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1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1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1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1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1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1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1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1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1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1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1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1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1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1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1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1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1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1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1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1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1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1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1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1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1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1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1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1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1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1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1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1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1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1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1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1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1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1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1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1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1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1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1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1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1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1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1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1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1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1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1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1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1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1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1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1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1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1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1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1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1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1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1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1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1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1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1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1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1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1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1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1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1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1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1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1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1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1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1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1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1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1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1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1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1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1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1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1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1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1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1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1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1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1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1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1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1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1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1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1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1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1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1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1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1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1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1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1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1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1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1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1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1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1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1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1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1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1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1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1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1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1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1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1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1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1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1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1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1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1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1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1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1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1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1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1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1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1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1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1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1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1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1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1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1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1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1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1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1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1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1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1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1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1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1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1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1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1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1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1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1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1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1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1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1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1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1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1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1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1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1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1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1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1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1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1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15">
      <c r="L580" s="2"/>
      <c r="M580" s="2"/>
      <c r="N580" s="2"/>
      <c r="O580" s="2"/>
    </row>
    <row r="581" spans="1:15" x14ac:dyDescent="0.15">
      <c r="L581" s="2"/>
      <c r="M581" s="2"/>
      <c r="N581" s="2"/>
      <c r="O581" s="2"/>
    </row>
    <row r="582" spans="1:15" x14ac:dyDescent="0.15">
      <c r="L582" s="2"/>
      <c r="M582" s="2"/>
      <c r="N582" s="2"/>
      <c r="O582" s="2"/>
    </row>
    <row r="583" spans="1:15" x14ac:dyDescent="0.15">
      <c r="L583" s="2"/>
      <c r="M583" s="2"/>
      <c r="N583" s="2"/>
      <c r="O583" s="2"/>
    </row>
    <row r="584" spans="1:15" x14ac:dyDescent="0.15">
      <c r="L584" s="2"/>
      <c r="M584" s="2"/>
      <c r="N584" s="2"/>
      <c r="O584" s="2"/>
    </row>
    <row r="585" spans="1:15" x14ac:dyDescent="0.15">
      <c r="L585" s="2"/>
      <c r="M585" s="2"/>
      <c r="N585" s="2"/>
      <c r="O585" s="2"/>
    </row>
    <row r="586" spans="1:15" x14ac:dyDescent="0.15">
      <c r="L586" s="2"/>
      <c r="M586" s="2"/>
      <c r="N586" s="2"/>
      <c r="O586" s="2"/>
    </row>
    <row r="587" spans="1:15" x14ac:dyDescent="0.15">
      <c r="L587" s="2"/>
      <c r="M587" s="2"/>
      <c r="N587" s="2"/>
      <c r="O587" s="2"/>
    </row>
    <row r="588" spans="1:15" x14ac:dyDescent="0.15">
      <c r="L588" s="2"/>
      <c r="M588" s="2"/>
      <c r="N588" s="2"/>
      <c r="O588" s="2"/>
    </row>
    <row r="589" spans="1:15" x14ac:dyDescent="0.15">
      <c r="L589" s="2"/>
      <c r="M589" s="2"/>
      <c r="N589" s="2"/>
      <c r="O589" s="2"/>
    </row>
  </sheetData>
  <mergeCells count="88">
    <mergeCell ref="N38:O38"/>
    <mergeCell ref="B39:C39"/>
    <mergeCell ref="D39:G39"/>
    <mergeCell ref="H39:I39"/>
    <mergeCell ref="J39:K39"/>
    <mergeCell ref="L39:M39"/>
    <mergeCell ref="N39:O39"/>
    <mergeCell ref="B38:C38"/>
    <mergeCell ref="D38:G38"/>
    <mergeCell ref="H38:I38"/>
    <mergeCell ref="J38:K38"/>
    <mergeCell ref="L38:M38"/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3:O33"/>
    <mergeCell ref="L20:O21"/>
    <mergeCell ref="A2:P2"/>
    <mergeCell ref="L16:O17"/>
    <mergeCell ref="L18:O19"/>
    <mergeCell ref="H15:J16"/>
    <mergeCell ref="H20:J20"/>
    <mergeCell ref="H17:J17"/>
    <mergeCell ref="H18:J18"/>
    <mergeCell ref="H19:J19"/>
    <mergeCell ref="A16:B16"/>
    <mergeCell ref="A17:B17"/>
    <mergeCell ref="A18:B18"/>
    <mergeCell ref="A19:B19"/>
    <mergeCell ref="F15:G16"/>
    <mergeCell ref="F19:G19"/>
    <mergeCell ref="D33:G33"/>
    <mergeCell ref="B32:C32"/>
    <mergeCell ref="B31:C31"/>
    <mergeCell ref="B30:C30"/>
    <mergeCell ref="B33:C33"/>
    <mergeCell ref="D30:G30"/>
    <mergeCell ref="D31:G31"/>
    <mergeCell ref="D32:G32"/>
    <mergeCell ref="H33:I33"/>
    <mergeCell ref="J33:K33"/>
    <mergeCell ref="L31:M31"/>
    <mergeCell ref="H31:I31"/>
    <mergeCell ref="J31:K31"/>
    <mergeCell ref="L33:M33"/>
    <mergeCell ref="I4:J4"/>
    <mergeCell ref="C4:D4"/>
    <mergeCell ref="O4:P4"/>
    <mergeCell ref="K4:L4"/>
    <mergeCell ref="G4:H4"/>
    <mergeCell ref="E4:F4"/>
    <mergeCell ref="M4:N4"/>
    <mergeCell ref="A13:B13"/>
    <mergeCell ref="J32:K32"/>
    <mergeCell ref="L32:M32"/>
    <mergeCell ref="N30:O30"/>
    <mergeCell ref="N31:O31"/>
    <mergeCell ref="N32:O32"/>
    <mergeCell ref="H30:I30"/>
    <mergeCell ref="J30:K30"/>
    <mergeCell ref="L30:M30"/>
    <mergeCell ref="H32:I32"/>
    <mergeCell ref="F17:G17"/>
    <mergeCell ref="F18:G18"/>
    <mergeCell ref="A24:P26"/>
    <mergeCell ref="A29:F29"/>
    <mergeCell ref="F20:G20"/>
  </mergeCells>
  <conditionalFormatting sqref="P15">
    <cfRule type="expression" priority="11">
      <formula>$R$15:$R$19=TRUE</formula>
    </cfRule>
  </conditionalFormatting>
  <conditionalFormatting sqref="P16 P18 P20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5:R19">
    <cfRule type="expression" priority="6">
      <formula>TRUE</formula>
    </cfRule>
  </conditionalFormatting>
  <printOptions horizontalCentered="1"/>
  <pageMargins left="0.25" right="0.23" top="0.25" bottom="0.25" header="0" footer="0"/>
  <pageSetup scale="7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P15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R15:R19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 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 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 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226cc2348e34374d94d9010d5370c9c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603b04ff0ee6f6621dcf8526606bbe26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www.w3.org/2000/xmlns/"/>
    <ds:schemaRef ds:uri="616d5787-8033-417d-8d26-bf00747a0ed7"/>
    <ds:schemaRef ds:uri="http://www.w3.org/2001/XMLSchema-instance"/>
    <ds:schemaRef ds:uri="3e5f4dc7-86db-493c-83c7-3c7665976394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2045CC0-1A45-47BF-883E-934874C3DCD3}">
  <ds:schemaRefs>
    <ds:schemaRef ds:uri="http://schemas.microsoft.com/office/2006/metadata/contentType"/>
    <ds:schemaRef ds:uri="http://schemas.microsoft.com/office/2006/metadata/properties/metaAttributes"/>
    <ds:schemaRef ds:uri="http://www.w3.org/2000/xmlns/"/>
    <ds:schemaRef ds:uri="http://www.w3.org/2001/XMLSchema"/>
    <ds:schemaRef ds:uri="3e5f4dc7-86db-493c-83c7-3c7665976394"/>
    <ds:schemaRef ds:uri="616d5787-8033-417d-8d26-bf00747a0ed7"/>
  </ds:schemaRefs>
</ds:datastoreItem>
</file>

<file path=customXml/itemProps3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Excel Android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SUMMARY (2)!Print_Area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Brianna  Biggs</cp:lastModifiedBy>
  <cp:revision/>
  <cp:lastPrinted>2017-11-15T17:23:59Z</cp:lastPrinted>
  <dcterms:created xsi:type="dcterms:W3CDTF">2015-11-16T19:09:52Z</dcterms:created>
  <dcterms:modified xsi:type="dcterms:W3CDTF">2024-04-11T20:28:46Z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