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391/4 ASSET-REPORT DOCS/"/>
    </mc:Choice>
  </mc:AlternateContent>
  <xr:revisionPtr revIDLastSave="0" documentId="8_{AB499294-930C-483F-9544-228D15D0D89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<sst xmlns="http://schemas.openxmlformats.org/spreadsheetml/2006/main" count="73" uniqueCount="47">
  <si>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</si>
  <si>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</si>
  <si>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</si>
  <si>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</si>
  <si>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</si>
  <si>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</si>
  <si>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</si>
  <si>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</si>
  <si>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</si>
  <si>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</si>
  <si>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</si>
  <si>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</si>
  <si>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</si>
  <si>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</si>
  <si>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KITCHEN</t>
  </si>
  <si>
    <t>RTU-2</t>
  </si>
  <si>
    <t xml:space="preserve">DINING </t>
  </si>
  <si>
    <t>MUA-1</t>
  </si>
  <si>
    <t>KITCHEN HD</t>
  </si>
  <si>
    <t xml:space="preserve"> </t>
  </si>
  <si>
    <t>EF-1</t>
  </si>
  <si>
    <t xml:space="preserve">KITCHEN HD </t>
  </si>
  <si>
    <t>EF-2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</si>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</sst>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3" zoomScale="80" zoomScaleNormal="55" zoomScaleSheetLayoutView="80" workbookViewId="0">
      <selection activeCell="H18" sqref="H18:J18"/>
    </sheetView>
  </sheetViews>
  <sheetFormatPr defaultColWidth="9.140625" defaultRowHeight="12.6"/>
  <cols>
    <col min="1" max="1" width="10.5703125" style="1" customWidth="1"/>
    <col min="2" max="3" width="10.85546875" style="1" customWidth="1"/>
    <col min="4" max="4" width="9.85546875" style="1" customWidth="1"/>
    <col min="5" max="5" width="9.5703125" style="1" customWidth="1"/>
    <col min="6" max="6" width="10" style="1" customWidth="1"/>
    <col min="7" max="7" width="8.5703125" style="1" customWidth="1"/>
    <col min="8" max="8" width="9.140625" style="1" customWidth="1"/>
    <col min="9" max="9" width="8.85546875" style="1" customWidth="1"/>
    <col min="10" max="10" width="7.85546875" style="1" customWidth="1"/>
    <col min="11" max="11" width="8.42578125" style="1" customWidth="1"/>
    <col min="12" max="12" width="7.85546875" style="1" customWidth="1"/>
    <col min="13" max="13" width="8.140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>
      <c r="A3" s="88"/>
    </row>
    <row r="4" spans="1:21" ht="20.100000000000001" customHeight="1" thickBot="1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>
      <c r="A6" s="75" t="s">
        <v>13</v>
      </c>
      <c r="B6" s="73" t="s">
        <v>14</v>
      </c>
      <c r="C6" s="23">
        <v>4000</v>
      </c>
      <c r="D6" s="24">
        <v>3949</v>
      </c>
      <c r="E6" s="23">
        <f t="shared" ref="E6:F7" si="0">C6-G6</f>
        <v>3500</v>
      </c>
      <c r="F6" s="24">
        <f t="shared" si="0"/>
        <v>3438</v>
      </c>
      <c r="G6" s="25">
        <v>500</v>
      </c>
      <c r="H6" s="26">
        <v>511</v>
      </c>
      <c r="I6" s="27">
        <f>G6/C6</f>
        <v>0.125</v>
      </c>
      <c r="J6" s="28">
        <f>H6/D6</f>
        <v>0.12939984806280072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>
      <c r="A7" s="76" t="s">
        <v>15</v>
      </c>
      <c r="B7" s="74" t="s">
        <v>16</v>
      </c>
      <c r="C7" s="35">
        <v>4000</v>
      </c>
      <c r="D7" s="36">
        <v>3969</v>
      </c>
      <c r="E7" s="35">
        <f t="shared" si="0"/>
        <v>3000</v>
      </c>
      <c r="F7" s="36">
        <f t="shared" si="0"/>
        <v>2970</v>
      </c>
      <c r="G7" s="37">
        <v>1000</v>
      </c>
      <c r="H7" s="38">
        <v>999</v>
      </c>
      <c r="I7" s="39">
        <f t="shared" ref="I7:J7" si="1">G7/C7</f>
        <v>0.25</v>
      </c>
      <c r="J7" s="40">
        <f t="shared" si="1"/>
        <v>0.25170068027210885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>
      <c r="A8" s="76" t="s">
        <v>17</v>
      </c>
      <c r="B8" s="74" t="s">
        <v>18</v>
      </c>
      <c r="C8" s="47"/>
      <c r="D8" s="48"/>
      <c r="E8" s="47" t="s">
        <v>19</v>
      </c>
      <c r="F8" s="48"/>
      <c r="G8" s="41"/>
      <c r="H8" s="42"/>
      <c r="I8" s="49"/>
      <c r="J8" s="42"/>
      <c r="K8" s="37">
        <v>1300</v>
      </c>
      <c r="L8" s="38">
        <v>1294</v>
      </c>
      <c r="M8" s="43"/>
      <c r="N8" s="44"/>
      <c r="O8" s="45"/>
      <c r="P8" s="46"/>
      <c r="Q8" s="55"/>
      <c r="R8" s="69"/>
    </row>
    <row r="9" spans="1:21" ht="20.100000000000001" customHeight="1">
      <c r="A9" s="76" t="s">
        <v>20</v>
      </c>
      <c r="B9" s="74" t="s">
        <v>21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2566</v>
      </c>
      <c r="O9" s="45"/>
      <c r="P9" s="46"/>
      <c r="Q9" s="64"/>
      <c r="R9" s="69"/>
    </row>
    <row r="10" spans="1:21" ht="20.100000000000001" customHeight="1" thickBot="1">
      <c r="A10" s="76" t="s">
        <v>22</v>
      </c>
      <c r="B10" s="74" t="s">
        <v>23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>
        <v>0</v>
      </c>
      <c r="Q10" s="64"/>
      <c r="R10" s="69"/>
    </row>
    <row r="11" spans="1:21" ht="20.100000000000001" customHeight="1" thickBot="1">
      <c r="A11" s="105" t="s">
        <v>24</v>
      </c>
      <c r="B11" s="106"/>
      <c r="C11" s="77">
        <f t="shared" ref="C11:H11" si="2">SUM(C6:C10)</f>
        <v>8000</v>
      </c>
      <c r="D11" s="78">
        <f t="shared" si="2"/>
        <v>7918</v>
      </c>
      <c r="E11" s="77">
        <f t="shared" si="2"/>
        <v>6500</v>
      </c>
      <c r="F11" s="78">
        <f t="shared" si="2"/>
        <v>6408</v>
      </c>
      <c r="G11" s="79">
        <f t="shared" si="2"/>
        <v>1500</v>
      </c>
      <c r="H11" s="80">
        <f t="shared" si="2"/>
        <v>1510</v>
      </c>
      <c r="I11" s="81"/>
      <c r="J11" s="82"/>
      <c r="K11" s="79">
        <f t="shared" ref="K11:P11" si="3">SUM(K6:K10)</f>
        <v>1300</v>
      </c>
      <c r="L11" s="80">
        <f t="shared" si="3"/>
        <v>1294</v>
      </c>
      <c r="M11" s="104">
        <f t="shared" si="3"/>
        <v>2550</v>
      </c>
      <c r="N11" s="83">
        <f t="shared" si="3"/>
        <v>2566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>
      <c r="A13" s="99" t="s">
        <v>25</v>
      </c>
      <c r="B13" s="86"/>
      <c r="C13" s="86"/>
      <c r="D13" s="86"/>
      <c r="F13" s="198" t="s">
        <v>26</v>
      </c>
      <c r="G13" s="199"/>
      <c r="H13" s="172" t="s">
        <v>27</v>
      </c>
      <c r="I13" s="173"/>
      <c r="J13" s="174"/>
      <c r="L13" s="98" t="s">
        <v>28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>
      <c r="A14" s="190" t="s">
        <v>24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29</v>
      </c>
      <c r="M14" s="169"/>
      <c r="N14" s="169"/>
      <c r="O14" s="169"/>
      <c r="P14" s="101">
        <f>IF(R13=TRUE, 1, 0)</f>
        <v>1</v>
      </c>
    </row>
    <row r="15" spans="1:21" ht="18.75" customHeight="1">
      <c r="A15" s="192" t="s">
        <v>30</v>
      </c>
      <c r="B15" s="193"/>
      <c r="C15" s="91">
        <f>G11+K11</f>
        <v>2800</v>
      </c>
      <c r="D15" s="92">
        <f>H11+L11</f>
        <v>2804</v>
      </c>
      <c r="F15" s="121" t="s">
        <v>31</v>
      </c>
      <c r="G15" s="122"/>
      <c r="H15" s="181">
        <v>2.0999999999999999E-3</v>
      </c>
      <c r="I15" s="182"/>
      <c r="J15" s="183"/>
      <c r="L15" s="170"/>
      <c r="M15" s="170"/>
      <c r="N15" s="170"/>
      <c r="O15" s="170"/>
      <c r="P15" s="103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>
      <c r="A16" s="194" t="s">
        <v>32</v>
      </c>
      <c r="B16" s="195"/>
      <c r="C16" s="95">
        <f>M11+O11</f>
        <v>2700</v>
      </c>
      <c r="D16" s="96">
        <f>N11+P11</f>
        <v>2566</v>
      </c>
      <c r="F16" s="123" t="s">
        <v>33</v>
      </c>
      <c r="G16" s="124"/>
      <c r="H16" s="184">
        <v>1.9E-3</v>
      </c>
      <c r="I16" s="185"/>
      <c r="J16" s="186"/>
      <c r="L16" s="171" t="s">
        <v>34</v>
      </c>
      <c r="M16" s="171"/>
      <c r="N16" s="171"/>
      <c r="O16" s="171"/>
      <c r="P16" s="102">
        <f>IF(R15=TRUE, 1, 0)</f>
        <v>1</v>
      </c>
    </row>
    <row r="17" spans="1:18" ht="18.75" customHeight="1" thickBot="1">
      <c r="A17" s="196" t="s">
        <v>35</v>
      </c>
      <c r="B17" s="197"/>
      <c r="C17" s="93">
        <f>C15-C16</f>
        <v>100</v>
      </c>
      <c r="D17" s="94">
        <f>D15-D16</f>
        <v>238</v>
      </c>
      <c r="F17" s="202" t="s">
        <v>36</v>
      </c>
      <c r="G17" s="203"/>
      <c r="H17" s="187">
        <v>1.5E-3</v>
      </c>
      <c r="I17" s="188"/>
      <c r="J17" s="189"/>
      <c r="L17" s="170"/>
      <c r="M17" s="170"/>
      <c r="N17" s="170"/>
      <c r="O17" s="170"/>
      <c r="P17" s="103"/>
      <c r="R17" s="1" t="b">
        <f>AND(H18&gt;=-0.02, H18&lt;=0.02)</f>
        <v>1</v>
      </c>
    </row>
    <row r="18" spans="1:18" ht="16.5" customHeight="1" thickBot="1">
      <c r="F18" s="137" t="s">
        <v>37</v>
      </c>
      <c r="G18" s="138"/>
      <c r="H18" s="178">
        <f>AVERAGE(H15:J17)</f>
        <v>1.8333333333333333E-3</v>
      </c>
      <c r="I18" s="179"/>
      <c r="J18" s="180"/>
      <c r="L18" s="167" t="s">
        <v>38</v>
      </c>
      <c r="M18" s="167"/>
      <c r="N18" s="167"/>
      <c r="O18" s="167"/>
      <c r="P18" s="97">
        <f>IF(R17=TRUE, 1, 0)</f>
        <v>1</v>
      </c>
    </row>
    <row r="19" spans="1:18" ht="13.7" customHeight="1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" customHeight="1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>
      <c r="A21" s="3" t="s">
        <v>39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2.95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>
      <c r="A27" s="134" t="s">
        <v>40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350000000000001" customHeight="1" thickBot="1">
      <c r="A28" s="5" t="s">
        <v>9</v>
      </c>
      <c r="B28" s="160" t="s">
        <v>41</v>
      </c>
      <c r="C28" s="161"/>
      <c r="D28" s="115" t="s">
        <v>42</v>
      </c>
      <c r="E28" s="117"/>
      <c r="F28" s="117"/>
      <c r="G28" s="116"/>
      <c r="H28" s="115" t="s">
        <v>43</v>
      </c>
      <c r="I28" s="116"/>
      <c r="J28" s="117" t="s">
        <v>44</v>
      </c>
      <c r="K28" s="117"/>
      <c r="L28" s="118" t="s">
        <v>6</v>
      </c>
      <c r="M28" s="118"/>
      <c r="N28" s="111" t="s">
        <v>7</v>
      </c>
      <c r="O28" s="112"/>
      <c r="P28" s="61" t="s">
        <v>45</v>
      </c>
    </row>
    <row r="29" spans="1:18" ht="18.75" customHeight="1" thickBot="1">
      <c r="A29" s="62" t="s">
        <v>46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>
      <c r="A30" s="63" t="s">
        <v>46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350000000000001" customHeight="1" thickBot="1">
      <c r="A31" s="63" t="s">
        <v>46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>
      <c r="A32" s="62" t="s">
        <v>46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>
      <c r="A33" s="63" t="s">
        <v>46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>
      <c r="A34" s="63" t="s">
        <v>46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>
      <c r="A35" s="62" t="s">
        <v>46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>
      <c r="A36" s="63" t="s">
        <v>46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>
      <c r="A37" s="63" t="s">
        <v>46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2F4C9D-7C18-417C-AEAC-D2BF5EDDB7D4}"/>
</file>

<file path=customXml/itemProps2.xml><?xml version="1.0" encoding="utf-8"?>
<ds:datastoreItem xmlns:ds="http://schemas.openxmlformats.org/officeDocument/2006/customXml" ds:itemID="{208097CF-765A-46E1-B1AF-CF245E0F08DD}"/>
</file>

<file path=customXml/itemProps3.xml><?xml version="1.0" encoding="utf-8"?>
<ds:datastoreItem xmlns:ds="http://schemas.openxmlformats.org/officeDocument/2006/customXml" ds:itemID="{AA53420E-9D93-411D-B5D6-2770D1AE72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2026-02-01T21:59:26Z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