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AVA NORWALK\"/>
    </mc:Choice>
  </mc:AlternateContent>
  <xr:revisionPtr revIDLastSave="0" documentId="8_{2A90417E-E036-4D78-881B-7F64C12217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<sst xmlns="http://schemas.openxmlformats.org/spreadsheetml/2006/main" count="77" uniqueCount="50">
  <si>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</si>
  <si>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</si>
  <si>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</si>
  <si>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</si>
  <si>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</si>
  <si>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</si>
  <si>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</si>
  <si>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</si>
  <si>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</si>
  <si>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</si>
  <si>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</si>
  <si>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</si>
  <si>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</si>
  <si>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</si>
  <si>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</si>
  <si>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</si>
  <si>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</si>
  <si>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</si>
  <si>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</si>
  <si>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</si>
  <si>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</si>
  <si>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</si>
  <si>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</si>
  <si>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</si>
  <si>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</si>
  <si>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</si>
  <si>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</si>
  <si>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</si>
  <si>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</si>
  <si>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</si>
  <si>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</si>
  <si>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</si>
  <si>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</si>
  <si>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</si>
  <si>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</si>
  <si>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</si>
  <si>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</si>
  <si>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</si>
  <si>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</si>
  <si>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HOOD MAU</t>
  </si>
  <si>
    <t>KEF-1</t>
  </si>
  <si>
    <t>RTUX-1</t>
  </si>
  <si>
    <t>RTUX-2</t>
  </si>
  <si>
    <t xml:space="preserve">HOOD FAN </t>
  </si>
  <si>
    <t xml:space="preserve"> EF-1</t>
  </si>
  <si>
    <t>KITCHEN/BOH</t>
  </si>
  <si>
    <t>RESTROOM</t>
  </si>
  <si>
    <t xml:space="preserve">MOP SINK </t>
  </si>
  <si>
    <t>EF-2</t>
  </si>
  <si>
    <t xml:space="preserve"> 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</si>
</sst>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7" zoomScaleNormal="55" zoomScaleSheetLayoutView="55" workbookViewId="0">
      <selection activeCell="H20" sqref="H20:J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32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26</v>
      </c>
      <c r="J4" s="140"/>
      <c r="K4" s="145" t="s">
        <v>3</v>
      </c>
      <c r="L4" s="146"/>
      <c r="M4" s="143" t="s">
        <v>4</v>
      </c>
      <c r="N4" s="144"/>
      <c r="O4" s="143" t="s">
        <v>37</v>
      </c>
      <c r="P4" s="14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41</v>
      </c>
      <c r="B6" s="72" t="s">
        <v>38</v>
      </c>
      <c r="C6" s="23">
        <v>4000</v>
      </c>
      <c r="D6" s="24">
        <v>3933</v>
      </c>
      <c r="E6" s="23">
        <f t="shared" ref="E6:F7" si="0">C6-G6</f>
        <v>3510</v>
      </c>
      <c r="F6" s="24">
        <f t="shared" si="0"/>
        <v>3454</v>
      </c>
      <c r="G6" s="25">
        <v>490</v>
      </c>
      <c r="H6" s="26">
        <v>479</v>
      </c>
      <c r="I6" s="27">
        <f>G6/C6</f>
        <v>0.1225</v>
      </c>
      <c r="J6" s="28">
        <f>H6/D6</f>
        <v>0.12178998220188152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42</v>
      </c>
      <c r="B7" s="73" t="s">
        <v>45</v>
      </c>
      <c r="C7" s="35">
        <v>4000</v>
      </c>
      <c r="D7" s="36">
        <v>4044</v>
      </c>
      <c r="E7" s="35">
        <f t="shared" si="0"/>
        <v>3590</v>
      </c>
      <c r="F7" s="36">
        <f t="shared" si="0"/>
        <v>3632</v>
      </c>
      <c r="G7" s="37">
        <v>410</v>
      </c>
      <c r="H7" s="38">
        <v>412</v>
      </c>
      <c r="I7" s="39">
        <f t="shared" ref="I7:J7" si="1">G7/C7</f>
        <v>0.10249999999999999</v>
      </c>
      <c r="J7" s="40">
        <f t="shared" si="1"/>
        <v>0.10187932739861523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11</v>
      </c>
      <c r="B8" s="73" t="s">
        <v>39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>
        <v>1971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40</v>
      </c>
      <c r="B9" s="104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2312</v>
      </c>
      <c r="O9" s="45"/>
      <c r="P9" s="46"/>
      <c r="Q9" s="63"/>
      <c r="R9" s="68"/>
    </row>
    <row r="10" spans="1:21" ht="20.100000000000001" customHeight="1" x14ac:dyDescent="0.2">
      <c r="A10" s="75" t="s">
        <v>44</v>
      </c>
      <c r="B10" s="10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120</v>
      </c>
      <c r="P10" s="53">
        <v>43</v>
      </c>
      <c r="Q10" s="63"/>
      <c r="R10" s="68"/>
    </row>
    <row r="11" spans="1:21" ht="20.100000000000001" customHeight="1" x14ac:dyDescent="0.2">
      <c r="A11" s="75" t="s">
        <v>48</v>
      </c>
      <c r="B11" s="104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120</v>
      </c>
      <c r="P11" s="53">
        <v>52</v>
      </c>
      <c r="Q11" s="63"/>
      <c r="R11" s="68"/>
    </row>
    <row r="12" spans="1:21" ht="20.100000000000001" customHeight="1" thickBot="1" x14ac:dyDescent="0.25">
      <c r="A12" s="75" t="s">
        <v>49</v>
      </c>
      <c r="B12" s="104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>
        <v>61</v>
      </c>
      <c r="Q12" s="63"/>
      <c r="R12" s="68"/>
    </row>
    <row r="13" spans="1:21" ht="20.100000000000001" customHeight="1" thickBot="1" x14ac:dyDescent="0.25">
      <c r="A13" s="105" t="s">
        <v>27</v>
      </c>
      <c r="B13" s="106"/>
      <c r="C13" s="76">
        <f t="shared" ref="C13:H13" si="2">SUM(C6:C12)</f>
        <v>8000</v>
      </c>
      <c r="D13" s="77">
        <f t="shared" si="2"/>
        <v>7977</v>
      </c>
      <c r="E13" s="76">
        <f t="shared" si="2"/>
        <v>7100</v>
      </c>
      <c r="F13" s="77">
        <f t="shared" si="2"/>
        <v>7086</v>
      </c>
      <c r="G13" s="78">
        <f t="shared" si="2"/>
        <v>900</v>
      </c>
      <c r="H13" s="79">
        <f t="shared" si="2"/>
        <v>891</v>
      </c>
      <c r="I13" s="80"/>
      <c r="J13" s="81"/>
      <c r="K13" s="78">
        <f t="shared" ref="K13:P13" si="3">SUM(K6:K12)</f>
        <v>1976</v>
      </c>
      <c r="L13" s="79">
        <f t="shared" si="3"/>
        <v>1971</v>
      </c>
      <c r="M13" s="103">
        <f t="shared" si="3"/>
        <v>2381</v>
      </c>
      <c r="N13" s="82">
        <f t="shared" si="3"/>
        <v>2312</v>
      </c>
      <c r="O13" s="83">
        <f t="shared" si="3"/>
        <v>315</v>
      </c>
      <c r="P13" s="84">
        <f t="shared" si="3"/>
        <v>156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28</v>
      </c>
      <c r="B15" s="85"/>
      <c r="C15" s="85"/>
      <c r="D15" s="85"/>
      <c r="F15" s="198" t="s">
        <v>12</v>
      </c>
      <c r="G15" s="199"/>
      <c r="H15" s="172" t="s">
        <v>31</v>
      </c>
      <c r="I15" s="173"/>
      <c r="J15" s="174"/>
      <c r="L15" s="97" t="s">
        <v>33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90" t="s">
        <v>27</v>
      </c>
      <c r="B16" s="191"/>
      <c r="C16" s="88" t="s">
        <v>7</v>
      </c>
      <c r="D16" s="89" t="s">
        <v>8</v>
      </c>
      <c r="F16" s="200"/>
      <c r="G16" s="201"/>
      <c r="H16" s="175"/>
      <c r="I16" s="176"/>
      <c r="J16" s="177"/>
      <c r="L16" s="169" t="s">
        <v>36</v>
      </c>
      <c r="M16" s="169"/>
      <c r="N16" s="169"/>
      <c r="O16" s="169"/>
      <c r="P16" s="100">
        <f>IF(R15=TRUE, 1, 0)</f>
        <v>1</v>
      </c>
    </row>
    <row r="17" spans="1:21" ht="18.75" customHeight="1" x14ac:dyDescent="0.2">
      <c r="A17" s="192" t="s">
        <v>30</v>
      </c>
      <c r="B17" s="193"/>
      <c r="C17" s="90">
        <f>G13+K13</f>
        <v>2876</v>
      </c>
      <c r="D17" s="91">
        <f>H13+L13</f>
        <v>2862</v>
      </c>
      <c r="F17" s="121" t="s">
        <v>13</v>
      </c>
      <c r="G17" s="122"/>
      <c r="H17" s="181">
        <v>6.6E-3</v>
      </c>
      <c r="I17" s="182"/>
      <c r="J17" s="183"/>
      <c r="L17" s="170"/>
      <c r="M17" s="170"/>
      <c r="N17" s="170"/>
      <c r="O17" s="170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94" t="s">
        <v>29</v>
      </c>
      <c r="B18" s="195"/>
      <c r="C18" s="94">
        <f>M13+O13</f>
        <v>2696</v>
      </c>
      <c r="D18" s="95">
        <f>N13+P13</f>
        <v>2468</v>
      </c>
      <c r="F18" s="123" t="s">
        <v>14</v>
      </c>
      <c r="G18" s="124"/>
      <c r="H18" s="184">
        <v>2.3999999999999998E-3</v>
      </c>
      <c r="I18" s="185"/>
      <c r="J18" s="186"/>
      <c r="L18" s="171" t="s">
        <v>34</v>
      </c>
      <c r="M18" s="171"/>
      <c r="N18" s="171"/>
      <c r="O18" s="171"/>
      <c r="P18" s="101">
        <f>IF(R17=TRUE, 1, 0)</f>
        <v>1</v>
      </c>
    </row>
    <row r="19" spans="1:21" ht="18.75" customHeight="1" thickBot="1" x14ac:dyDescent="0.3">
      <c r="A19" s="196" t="s">
        <v>18</v>
      </c>
      <c r="B19" s="197"/>
      <c r="C19" s="92">
        <f>C17-C18</f>
        <v>180</v>
      </c>
      <c r="D19" s="93">
        <f>D17-D18</f>
        <v>394</v>
      </c>
      <c r="F19" s="202" t="s">
        <v>15</v>
      </c>
      <c r="G19" s="203"/>
      <c r="H19" s="187">
        <v>9.4000000000000004E-3</v>
      </c>
      <c r="I19" s="188"/>
      <c r="J19" s="189"/>
      <c r="L19" s="170"/>
      <c r="M19" s="170"/>
      <c r="N19" s="170"/>
      <c r="O19" s="170"/>
      <c r="P19" s="102"/>
      <c r="R19" s="1" t="b">
        <f>AND(H20&gt;=-0.02, H20&lt;=0.02)</f>
        <v>1</v>
      </c>
    </row>
    <row r="20" spans="1:21" ht="16.5" customHeight="1" thickBot="1" x14ac:dyDescent="0.25">
      <c r="F20" s="137" t="s">
        <v>16</v>
      </c>
      <c r="G20" s="138"/>
      <c r="H20" s="178">
        <f>AVERAGE(H17:J19)</f>
        <v>6.1333333333333335E-3</v>
      </c>
      <c r="I20" s="179"/>
      <c r="J20" s="180"/>
      <c r="L20" s="167" t="s">
        <v>35</v>
      </c>
      <c r="M20" s="167"/>
      <c r="N20" s="167"/>
      <c r="O20" s="167"/>
      <c r="P20" s="96">
        <f>IF(R19=TRUE, 1, 0)</f>
        <v>1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7"/>
      <c r="M21" s="167"/>
      <c r="N21" s="167"/>
      <c r="O21" s="167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9"/>
    </row>
    <row r="25" spans="1:21" ht="20.100000000000001" customHeight="1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  <c r="Q25" s="69"/>
    </row>
    <row r="26" spans="1:21" ht="20.100000000000001" customHeight="1" thickBot="1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4" t="s">
        <v>19</v>
      </c>
      <c r="B29" s="135"/>
      <c r="C29" s="135"/>
      <c r="D29" s="135"/>
      <c r="E29" s="135"/>
      <c r="F29" s="136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60" t="s">
        <v>24</v>
      </c>
      <c r="C30" s="161"/>
      <c r="D30" s="115" t="s">
        <v>23</v>
      </c>
      <c r="E30" s="117"/>
      <c r="F30" s="117"/>
      <c r="G30" s="116"/>
      <c r="H30" s="115" t="s">
        <v>20</v>
      </c>
      <c r="I30" s="116"/>
      <c r="J30" s="117" t="s">
        <v>21</v>
      </c>
      <c r="K30" s="117"/>
      <c r="L30" s="118" t="s">
        <v>3</v>
      </c>
      <c r="M30" s="118"/>
      <c r="N30" s="111" t="s">
        <v>4</v>
      </c>
      <c r="O30" s="112"/>
      <c r="P30" s="60" t="s">
        <v>22</v>
      </c>
    </row>
    <row r="31" spans="1:21" ht="18.75" customHeight="1" thickBot="1" x14ac:dyDescent="0.25">
      <c r="A31" s="61" t="s">
        <v>25</v>
      </c>
      <c r="B31" s="158"/>
      <c r="C31" s="159"/>
      <c r="D31" s="150"/>
      <c r="E31" s="164"/>
      <c r="F31" s="164"/>
      <c r="G31" s="151"/>
      <c r="H31" s="150"/>
      <c r="I31" s="151"/>
      <c r="J31" s="152"/>
      <c r="K31" s="153"/>
      <c r="L31" s="109"/>
      <c r="M31" s="110"/>
      <c r="N31" s="113"/>
      <c r="O31" s="114"/>
      <c r="P31" s="59">
        <f t="shared" ref="P31:P39" si="4">L31-N31</f>
        <v>0</v>
      </c>
    </row>
    <row r="32" spans="1:21" ht="18.75" customHeight="1" thickBot="1" x14ac:dyDescent="0.25">
      <c r="A32" s="62" t="s">
        <v>25</v>
      </c>
      <c r="B32" s="157"/>
      <c r="C32" s="157"/>
      <c r="D32" s="119"/>
      <c r="E32" s="156"/>
      <c r="F32" s="156"/>
      <c r="G32" s="120"/>
      <c r="H32" s="119"/>
      <c r="I32" s="120"/>
      <c r="J32" s="107"/>
      <c r="K32" s="108"/>
      <c r="L32" s="109"/>
      <c r="M32" s="110"/>
      <c r="N32" s="113"/>
      <c r="O32" s="114"/>
      <c r="P32" s="59">
        <f t="shared" si="4"/>
        <v>0</v>
      </c>
    </row>
    <row r="33" spans="1:16" ht="19.149999999999999" customHeight="1" thickBot="1" x14ac:dyDescent="0.25">
      <c r="A33" s="62" t="s">
        <v>25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49"/>
      <c r="L33" s="154"/>
      <c r="M33" s="155"/>
      <c r="N33" s="165"/>
      <c r="O33" s="166"/>
      <c r="P33" s="59">
        <f t="shared" si="4"/>
        <v>0</v>
      </c>
    </row>
    <row r="34" spans="1:16" ht="19.5" customHeight="1" thickBot="1" x14ac:dyDescent="0.25">
      <c r="A34" s="61" t="s">
        <v>25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59">
        <f t="shared" si="4"/>
        <v>0</v>
      </c>
    </row>
    <row r="35" spans="1:16" ht="19.5" customHeight="1" thickBot="1" x14ac:dyDescent="0.25">
      <c r="A35" s="62" t="s">
        <v>25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9">
        <f t="shared" si="4"/>
        <v>0</v>
      </c>
    </row>
    <row r="36" spans="1:16" ht="19.5" customHeight="1" thickBot="1" x14ac:dyDescent="0.25">
      <c r="A36" s="62" t="s">
        <v>25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9">
        <f t="shared" si="4"/>
        <v>0</v>
      </c>
    </row>
    <row r="37" spans="1:16" ht="19.5" customHeight="1" thickBot="1" x14ac:dyDescent="0.25">
      <c r="A37" s="61" t="s">
        <v>25</v>
      </c>
      <c r="B37" s="204"/>
      <c r="C37" s="205"/>
      <c r="D37" s="162"/>
      <c r="E37" s="206"/>
      <c r="F37" s="206"/>
      <c r="G37" s="163"/>
      <c r="H37" s="162"/>
      <c r="I37" s="163"/>
      <c r="J37" s="162"/>
      <c r="K37" s="163"/>
      <c r="L37" s="154"/>
      <c r="M37" s="155"/>
      <c r="N37" s="165"/>
      <c r="O37" s="166"/>
      <c r="P37" s="59">
        <f t="shared" si="4"/>
        <v>0</v>
      </c>
    </row>
    <row r="38" spans="1:16" ht="19.5" customHeight="1" thickBot="1" x14ac:dyDescent="0.25">
      <c r="A38" s="62" t="s">
        <v>25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9">
        <f t="shared" si="4"/>
        <v>0</v>
      </c>
    </row>
    <row r="39" spans="1:16" ht="18.75" customHeight="1" x14ac:dyDescent="0.2">
      <c r="A39" s="62" t="s">
        <v>25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59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cp:lastPrinted>2017-11-15T17:23:59Z</cp:lastPrinted>
  <dcterms:created xsi:type="dcterms:W3CDTF">2015-11-16T19:09:52Z</dcterms:created>
  <dcterms:modified xsi:type="dcterms:W3CDTF">2025-07-21T05:18:15Z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