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johnb_nationaltab_com/Documents/Documents/WAWA Sites/#8695 Woodford VA/"/>
    </mc:Choice>
  </mc:AlternateContent>
  <xr:revisionPtr revIDLastSave="59" documentId="13_ncr:1_{B888774D-3C83-41B9-8B1C-1CD895A9BF91}" xr6:coauthVersionLast="47" xr6:coauthVersionMax="47" xr10:uidLastSave="{8E1934D1-522B-45CB-8607-763C51906FB9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<sst xmlns="http://schemas.openxmlformats.org/spreadsheetml/2006/main" count="75" uniqueCount="49">
  <si>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</si>
  <si>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</si>
  <si>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</si>
  <si>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</si>
  <si>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</si>
  <si>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</si>
  <si>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</si>
  <si>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</si>
  <si>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</si>
  <si>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</si>
  <si>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</si>
  <si>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</si>
  <si>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</si>
  <si>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</si>
  <si>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</si>
  <si>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</si>
  <si>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</si>
  <si>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</si>
  <si>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</si>
  <si>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</si>
  <si>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</si>
  <si>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</si>
  <si>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</si>
  <si>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</si>
  <si>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</si>
  <si>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</si>
  <si>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</si>
  <si>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</si>
  <si>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</si>
  <si>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</si>
  <si>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</si>
  <si>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</si>
  <si>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</si>
  <si>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</si>
  <si>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</si>
  <si>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</si>
  <si>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</si>
  <si>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</si>
  <si>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</si>
  <si>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</si>
  <si>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</si>
  <si>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</si>
  <si>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 xml:space="preserve">FOOD SERVICE </t>
  </si>
  <si>
    <t>FOH</t>
  </si>
  <si>
    <t xml:space="preserve">RESTROOM </t>
  </si>
  <si>
    <t xml:space="preserve">BOH </t>
  </si>
  <si>
    <t>EF-3</t>
  </si>
  <si>
    <t xml:space="preserve">TRASH </t>
  </si>
  <si>
    <t>EF-2 has wrong motor according to new Change Initiative (CI). Supposed to reach 1100 TOTAL CFM.
EF-3 has no speed controller installed, unable to decrease fan speed from 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</si>
</sst>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160701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80" zoomScaleNormal="55" zoomScaleSheetLayoutView="80" workbookViewId="0">
      <selection activeCell="A23" sqref="A23:P25"/>
    </sheetView>
  </sheetViews>
  <sheetFormatPr defaultColWidth="9.21875" defaultRowHeight="13.2" x14ac:dyDescent="0.25"/>
  <cols>
    <col min="1" max="1" width="10.5546875" style="1" customWidth="1"/>
    <col min="2" max="2" width="12.2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42</v>
      </c>
      <c r="C6" s="23">
        <v>4500</v>
      </c>
      <c r="D6" s="24">
        <v>4595</v>
      </c>
      <c r="E6" s="23">
        <f t="shared" ref="E6:F7" si="0">C6-G6</f>
        <v>3800</v>
      </c>
      <c r="F6" s="24">
        <f t="shared" si="0"/>
        <v>3882</v>
      </c>
      <c r="G6" s="25">
        <v>700</v>
      </c>
      <c r="H6" s="26">
        <v>713</v>
      </c>
      <c r="I6" s="27">
        <f>G6/C6</f>
        <v>0.15555555555555556</v>
      </c>
      <c r="J6" s="28">
        <f>H6/D6</f>
        <v>0.15516866158868337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41</v>
      </c>
      <c r="C7" s="35">
        <v>3400</v>
      </c>
      <c r="D7" s="36">
        <v>3348</v>
      </c>
      <c r="E7" s="35">
        <f t="shared" si="0"/>
        <v>3020</v>
      </c>
      <c r="F7" s="36">
        <f t="shared" si="0"/>
        <v>2617</v>
      </c>
      <c r="G7" s="37">
        <v>380</v>
      </c>
      <c r="H7" s="38">
        <v>731</v>
      </c>
      <c r="I7" s="39">
        <f t="shared" ref="I7:J7" si="1">G7/C7</f>
        <v>0.11176470588235295</v>
      </c>
      <c r="J7" s="40">
        <f t="shared" si="1"/>
        <v>0.21833930704898447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43</v>
      </c>
      <c r="C8" s="35">
        <v>2400</v>
      </c>
      <c r="D8" s="36">
        <v>2399</v>
      </c>
      <c r="E8" s="35">
        <f t="shared" ref="E8" si="2">C8-G8</f>
        <v>2200</v>
      </c>
      <c r="F8" s="36">
        <f t="shared" ref="F8" si="3">D8-H8</f>
        <v>1920</v>
      </c>
      <c r="G8" s="37">
        <v>200</v>
      </c>
      <c r="H8" s="38">
        <v>479</v>
      </c>
      <c r="I8" s="39">
        <f t="shared" ref="I8" si="4">G8/C8</f>
        <v>8.3333333333333329E-2</v>
      </c>
      <c r="J8" s="40">
        <f t="shared" ref="J8" si="5">H8/D8</f>
        <v>0.19966652771988327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>
        <v>391</v>
      </c>
      <c r="Q9" s="63"/>
      <c r="R9" s="68"/>
    </row>
    <row r="10" spans="1:21" ht="20.100000000000001" customHeight="1" x14ac:dyDescent="0.25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400</v>
      </c>
      <c r="P10" s="51">
        <v>480</v>
      </c>
      <c r="Q10" s="63"/>
      <c r="R10" s="68"/>
    </row>
    <row r="11" spans="1:21" ht="20.100000000000001" customHeight="1" thickBot="1" x14ac:dyDescent="0.3">
      <c r="A11" s="75" t="s">
        <v>46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>
        <v>230</v>
      </c>
      <c r="Q11" s="63"/>
      <c r="R11" s="68"/>
    </row>
    <row r="12" spans="1:21" ht="20.100000000000001" customHeight="1" thickBot="1" x14ac:dyDescent="0.3">
      <c r="A12" s="179" t="s">
        <v>30</v>
      </c>
      <c r="B12" s="180"/>
      <c r="C12" s="76">
        <f t="shared" ref="C12:H12" si="6">SUM(C6:C11)</f>
        <v>10300</v>
      </c>
      <c r="D12" s="77">
        <f t="shared" si="6"/>
        <v>10342</v>
      </c>
      <c r="E12" s="76">
        <f t="shared" si="6"/>
        <v>9020</v>
      </c>
      <c r="F12" s="77">
        <f t="shared" si="6"/>
        <v>8419</v>
      </c>
      <c r="G12" s="78">
        <f t="shared" si="6"/>
        <v>1280</v>
      </c>
      <c r="H12" s="79">
        <f t="shared" si="6"/>
        <v>1923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1101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33</v>
      </c>
      <c r="B16" s="142"/>
      <c r="C16" s="90">
        <f>G12+K12</f>
        <v>1280</v>
      </c>
      <c r="D16" s="91">
        <f>H12+L12</f>
        <v>1923</v>
      </c>
      <c r="F16" s="188" t="s">
        <v>13</v>
      </c>
      <c r="G16" s="189"/>
      <c r="H16" s="130">
        <v>6.0000000000000001E-3</v>
      </c>
      <c r="I16" s="131"/>
      <c r="J16" s="132"/>
      <c r="L16" s="119"/>
      <c r="M16" s="119"/>
      <c r="N16" s="119"/>
      <c r="O16" s="11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3" t="s">
        <v>32</v>
      </c>
      <c r="B17" s="144"/>
      <c r="C17" s="94">
        <f>M12+O12</f>
        <v>975</v>
      </c>
      <c r="D17" s="95">
        <f>N12+P12</f>
        <v>1101</v>
      </c>
      <c r="F17" s="190" t="s">
        <v>14</v>
      </c>
      <c r="G17" s="191"/>
      <c r="H17" s="133">
        <v>5.0000000000000001E-3</v>
      </c>
      <c r="I17" s="134"/>
      <c r="J17" s="135"/>
      <c r="L17" s="120" t="s">
        <v>37</v>
      </c>
      <c r="M17" s="120"/>
      <c r="N17" s="120"/>
      <c r="O17" s="120"/>
      <c r="P17" s="101">
        <f>IF(R16=TRUE, 1, 0)</f>
        <v>1</v>
      </c>
    </row>
    <row r="18" spans="1:18" ht="18.75" customHeight="1" thickBot="1" x14ac:dyDescent="0.35">
      <c r="A18" s="145" t="s">
        <v>18</v>
      </c>
      <c r="B18" s="146"/>
      <c r="C18" s="92">
        <f>C16-C17</f>
        <v>305</v>
      </c>
      <c r="D18" s="93">
        <f>D16-D17</f>
        <v>822</v>
      </c>
      <c r="F18" s="151" t="s">
        <v>15</v>
      </c>
      <c r="G18" s="152"/>
      <c r="H18" s="136">
        <v>3.0000000000000001E-3</v>
      </c>
      <c r="I18" s="137"/>
      <c r="J18" s="138"/>
      <c r="L18" s="119"/>
      <c r="M18" s="119"/>
      <c r="N18" s="119"/>
      <c r="O18" s="119"/>
      <c r="P18" s="102"/>
      <c r="R18" s="1" t="b">
        <f>AND(H19&gt;=-0.02, H19&lt;=0.02)</f>
        <v>1</v>
      </c>
    </row>
    <row r="19" spans="1:18" ht="16.5" customHeight="1" thickBot="1" x14ac:dyDescent="0.3">
      <c r="F19" s="204" t="s">
        <v>16</v>
      </c>
      <c r="G19" s="205"/>
      <c r="H19" s="127">
        <f>AVERAGE(H16:J18)</f>
        <v>4.6666666666666662E-3</v>
      </c>
      <c r="I19" s="128"/>
      <c r="J19" s="129"/>
      <c r="L19" s="116" t="s">
        <v>38</v>
      </c>
      <c r="M19" s="116"/>
      <c r="N19" s="116"/>
      <c r="O19" s="116"/>
      <c r="P19" s="96">
        <f>IF(R18=TRUE, 1, 0)</f>
        <v>1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 t="s">
        <v>48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3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8"/>
        <v>0</v>
      </c>
    </row>
    <row r="32" spans="1:18" ht="19.2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3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8"/>
        <v>0</v>
      </c>
    </row>
    <row r="37" spans="1:16" ht="19.5" customHeight="1" thickBot="1" x14ac:dyDescent="0.3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ht="18.75" customHeigh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John Barresi</cp:lastModifiedBy>
  <cp:revision/>
  <cp:lastPrinted>2025-12-19T18:29:37Z</cp:lastPrinted>
  <dcterms:created xsi:type="dcterms:W3CDTF">2015-11-16T19:09:52Z</dcterms:created>
  <dcterms:modified xsi:type="dcterms:W3CDTF">2025-12-19T18:31:33Z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