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s #1402 Fort Worth, TX (N. Freeway) RTU Replac/2 DRAWINGS/"/>
    </mc:Choice>
  </mc:AlternateContent>
  <xr:revisionPtr revIDLastSave="0" documentId="8_{3B69D543-96C7-194C-B493-3E3E4CD8E87D}" xr6:coauthVersionLast="47" xr6:coauthVersionMax="47" xr10:uidLastSave="{00000000-0000-0000-0000-000000000000}"/>
  <bookViews>
    <workbookView xWindow="345" yWindow="345" windowWidth="19200" windowHeight="102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P34" i="1"/>
  <c r="P35" i="1"/>
  <c r="P36" i="1"/>
  <c r="P37" i="1"/>
  <c r="P38" i="1"/>
  <c r="P39" i="1"/>
  <c r="P13" i="1"/>
  <c r="O13" i="1"/>
  <c r="N13" i="1"/>
  <c r="M13" i="1"/>
  <c r="L13" i="1"/>
  <c r="K13" i="1"/>
  <c r="H13" i="1"/>
  <c r="G13" i="1"/>
  <c r="D13" i="1"/>
  <c r="C13" i="1"/>
  <c r="H20" i="1"/>
  <c r="P33" i="1"/>
  <c r="P32" i="1"/>
  <c r="P31" i="1"/>
  <c r="T17" i="1"/>
  <c r="R19" i="1"/>
  <c r="P20" i="1"/>
  <c r="D18" i="1"/>
  <c r="C18" i="1"/>
  <c r="D17" i="1"/>
  <c r="C17" i="1"/>
  <c r="C19" i="1"/>
  <c r="T15" i="1"/>
  <c r="D19" i="1"/>
  <c r="U17" i="1"/>
  <c r="R17" i="1"/>
  <c r="J8" i="1"/>
  <c r="J6" i="1"/>
  <c r="I8" i="1"/>
  <c r="I6" i="1"/>
  <c r="U15" i="1"/>
  <c r="R15" i="1"/>
  <c r="P16" i="1"/>
  <c r="P18" i="1"/>
  <c r="F8" i="1"/>
  <c r="E8" i="1"/>
  <c r="F6" i="1"/>
  <c r="E6" i="1"/>
  <c r="E13" i="1"/>
  <c r="F13" i="1"/>
</calcChain>
</file>

<file path=xl/sharedStrings.xml><?xml version="1.0" encoding="utf-8"?>
<sst xmlns="http://schemas.openxmlformats.org/spreadsheetml/2006/main" count="80" uniqueCount="52">
  <si>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</si>
  <si>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</si>
  <si>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</si>
  <si>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</si>
  <si>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</si>
  <si>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</si>
  <si>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</si>
  <si>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</si>
  <si>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</si>
  <si>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</si>
  <si>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</si>
  <si>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</si>
  <si>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</si>
  <si>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</si>
  <si>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</si>
  <si>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</si>
  <si>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</si>
  <si>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</si>
  <si>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</si>
  <si>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</si>
  <si>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</si>
  <si>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</si>
  <si>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</si>
  <si>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</si>
  <si>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</si>
  <si>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</si>
  <si>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</si>
  <si>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</si>
  <si>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</si>
  <si>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</si>
  <si>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</si>
  <si>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</si>
  <si>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</si>
  <si>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</si>
  <si>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</si>
  <si>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</si>
  <si>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</si>
  <si>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</si>
  <si>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</si>
  <si>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</si>
  <si>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</si>
  <si>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</si>
  <si>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</si>
  <si>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 AREA</t>
  </si>
  <si>
    <t>KITCHEN</t>
  </si>
  <si>
    <t>RTU-3</t>
  </si>
  <si>
    <t>BACKROOM</t>
  </si>
  <si>
    <t>HD-1</t>
  </si>
  <si>
    <t>RESTROOMS</t>
  </si>
  <si>
    <t>NA</t>
  </si>
  <si>
    <t>RTU-1 WAS OPERATIONAL BUT STOPPED WORKING TOWARDS THE END OF THE DAY. CFM AND PRESSURES REFLECT RTU-1 NOT OPERATIONAL.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</si>
</sst>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Q22" sqref="Q22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5" t="s">
        <v>37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25">
      <c r="A3" s="85"/>
    </row>
    <row r="4" spans="1:21" ht="20.100000000000001" customHeight="1" thickBot="1" x14ac:dyDescent="0.2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31</v>
      </c>
      <c r="J4" s="137"/>
      <c r="K4" s="142" t="s">
        <v>3</v>
      </c>
      <c r="L4" s="143"/>
      <c r="M4" s="140" t="s">
        <v>4</v>
      </c>
      <c r="N4" s="141"/>
      <c r="O4" s="140" t="s">
        <v>42</v>
      </c>
      <c r="P4" s="141"/>
      <c r="Q4" s="7"/>
      <c r="R4" s="62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15">
      <c r="A6" s="72" t="s">
        <v>28</v>
      </c>
      <c r="B6" s="70" t="s">
        <v>43</v>
      </c>
      <c r="C6" s="23">
        <v>6000</v>
      </c>
      <c r="D6" s="24">
        <v>0</v>
      </c>
      <c r="E6" s="23">
        <f t="shared" ref="E6:F8" si="0">C6-G6</f>
        <v>4800</v>
      </c>
      <c r="F6" s="24">
        <f t="shared" si="0"/>
        <v>0</v>
      </c>
      <c r="G6" s="25">
        <v>1200</v>
      </c>
      <c r="H6" s="26">
        <v>0</v>
      </c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15">
      <c r="A7" s="73" t="s">
        <v>29</v>
      </c>
      <c r="B7" s="71" t="s">
        <v>44</v>
      </c>
      <c r="C7" s="204">
        <v>3040</v>
      </c>
      <c r="D7" s="205">
        <v>3052</v>
      </c>
      <c r="E7" s="35">
        <f t="shared" si="0"/>
        <v>2432</v>
      </c>
      <c r="F7" s="36">
        <f t="shared" si="0"/>
        <v>2460</v>
      </c>
      <c r="G7" s="206">
        <v>608</v>
      </c>
      <c r="H7" s="207">
        <v>592</v>
      </c>
      <c r="I7" s="39">
        <f t="shared" ref="I7:J8" si="1">G7/C7</f>
        <v>0.2</v>
      </c>
      <c r="J7" s="40">
        <f t="shared" si="1"/>
        <v>0.19397116644823068</v>
      </c>
      <c r="K7" s="208"/>
      <c r="L7" s="209"/>
      <c r="M7" s="210"/>
      <c r="N7" s="211"/>
      <c r="O7" s="212"/>
      <c r="P7" s="213"/>
      <c r="Q7" s="68"/>
      <c r="R7" s="66"/>
    </row>
    <row r="8" spans="1:21" ht="20.100000000000001" customHeight="1" x14ac:dyDescent="0.15">
      <c r="A8" s="73" t="s">
        <v>45</v>
      </c>
      <c r="B8" s="71" t="s">
        <v>46</v>
      </c>
      <c r="C8" s="35">
        <v>1600</v>
      </c>
      <c r="D8" s="36">
        <v>1495</v>
      </c>
      <c r="E8" s="35">
        <f t="shared" si="0"/>
        <v>1280</v>
      </c>
      <c r="F8" s="36">
        <f t="shared" si="0"/>
        <v>1185</v>
      </c>
      <c r="G8" s="37">
        <v>320</v>
      </c>
      <c r="H8" s="38">
        <v>310</v>
      </c>
      <c r="I8" s="39">
        <f t="shared" si="1"/>
        <v>0.2</v>
      </c>
      <c r="J8" s="40">
        <f t="shared" si="1"/>
        <v>0.20735785953177258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15">
      <c r="A9" s="73" t="s">
        <v>13</v>
      </c>
      <c r="B9" s="71" t="s">
        <v>47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2200</v>
      </c>
      <c r="L9" s="38">
        <v>617</v>
      </c>
      <c r="M9" s="43"/>
      <c r="N9" s="44"/>
      <c r="O9" s="45"/>
      <c r="P9" s="46"/>
      <c r="Q9" s="52"/>
      <c r="R9" s="66"/>
    </row>
    <row r="10" spans="1:21" ht="20.100000000000001" customHeight="1" x14ac:dyDescent="0.15">
      <c r="A10" s="73" t="s">
        <v>11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1800</v>
      </c>
      <c r="N10" s="51">
        <v>1832</v>
      </c>
      <c r="O10" s="45"/>
      <c r="P10" s="46"/>
      <c r="Q10" s="61"/>
      <c r="R10" s="66"/>
    </row>
    <row r="11" spans="1:21" ht="20.100000000000001" customHeight="1" x14ac:dyDescent="0.15">
      <c r="A11" s="73" t="s">
        <v>12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1800</v>
      </c>
      <c r="N11" s="51">
        <v>1832</v>
      </c>
      <c r="O11" s="45"/>
      <c r="P11" s="46"/>
      <c r="Q11" s="61"/>
      <c r="R11" s="66"/>
    </row>
    <row r="12" spans="1:21" ht="20.100000000000001" customHeight="1" thickBot="1" x14ac:dyDescent="0.2">
      <c r="A12" s="73" t="s">
        <v>30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 t="s">
        <v>49</v>
      </c>
      <c r="P12" s="51">
        <v>0</v>
      </c>
      <c r="Q12" s="61"/>
      <c r="R12" s="66"/>
    </row>
    <row r="13" spans="1:21" ht="20.100000000000001" customHeight="1" thickBot="1" x14ac:dyDescent="0.2">
      <c r="A13" s="102" t="s">
        <v>32</v>
      </c>
      <c r="B13" s="103"/>
      <c r="C13" s="74">
        <f>SUM(C6:C12)</f>
        <v>10640</v>
      </c>
      <c r="D13" s="75">
        <f>SUM(D6:D12)</f>
        <v>4547</v>
      </c>
      <c r="E13" s="74">
        <f>SUM(E6:E12)</f>
        <v>8512</v>
      </c>
      <c r="F13" s="75">
        <f>SUM(F6:F12)</f>
        <v>3645</v>
      </c>
      <c r="G13" s="76">
        <f>SUM(G6:G12)</f>
        <v>2128</v>
      </c>
      <c r="H13" s="77">
        <f>SUM(H6:H12)</f>
        <v>902</v>
      </c>
      <c r="I13" s="78"/>
      <c r="J13" s="79"/>
      <c r="K13" s="76">
        <f>SUM(K6:K12)</f>
        <v>2200</v>
      </c>
      <c r="L13" s="77">
        <f>SUM(L6:L12)</f>
        <v>617</v>
      </c>
      <c r="M13" s="101">
        <f>SUM(M6:M12)</f>
        <v>3600</v>
      </c>
      <c r="N13" s="80">
        <f>SUM(N6:N12)</f>
        <v>3664</v>
      </c>
      <c r="O13" s="81">
        <f>SUM(O6:O12)</f>
        <v>0</v>
      </c>
      <c r="P13" s="82">
        <f>SUM(P6:P12)</f>
        <v>0</v>
      </c>
      <c r="Q13" s="52"/>
      <c r="R13" s="66"/>
    </row>
    <row r="14" spans="1:21" ht="20.100000000000001" customHeight="1" thickBot="1" x14ac:dyDescent="0.2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">
      <c r="A15" s="96" t="s">
        <v>33</v>
      </c>
      <c r="B15" s="83"/>
      <c r="C15" s="83"/>
      <c r="D15" s="83"/>
      <c r="F15" s="195" t="s">
        <v>14</v>
      </c>
      <c r="G15" s="196"/>
      <c r="H15" s="169" t="s">
        <v>36</v>
      </c>
      <c r="I15" s="170"/>
      <c r="J15" s="171"/>
      <c r="L15" s="95" t="s">
        <v>38</v>
      </c>
      <c r="M15" s="84"/>
      <c r="N15" s="84"/>
      <c r="O15" s="84"/>
      <c r="P15" s="84"/>
      <c r="R15" s="1" t="b">
        <f>T15=U15</f>
        <v>0</v>
      </c>
      <c r="T15" s="1" t="b">
        <f>C19&lt;0</f>
        <v>0</v>
      </c>
      <c r="U15" s="1" t="b">
        <f>D19&lt;0</f>
        <v>1</v>
      </c>
    </row>
    <row r="16" spans="1:21" ht="18.75" customHeight="1" thickBot="1" x14ac:dyDescent="0.2">
      <c r="A16" s="187" t="s">
        <v>32</v>
      </c>
      <c r="B16" s="188"/>
      <c r="C16" s="86" t="s">
        <v>7</v>
      </c>
      <c r="D16" s="87" t="s">
        <v>8</v>
      </c>
      <c r="F16" s="197"/>
      <c r="G16" s="198"/>
      <c r="H16" s="172"/>
      <c r="I16" s="173"/>
      <c r="J16" s="174"/>
      <c r="L16" s="166" t="s">
        <v>41</v>
      </c>
      <c r="M16" s="166"/>
      <c r="N16" s="166"/>
      <c r="O16" s="166"/>
      <c r="P16" s="98">
        <f>IF(R15=TRUE, 1, 0)</f>
        <v>0</v>
      </c>
    </row>
    <row r="17" spans="1:21" ht="18.75" customHeight="1" x14ac:dyDescent="0.15">
      <c r="A17" s="189" t="s">
        <v>35</v>
      </c>
      <c r="B17" s="190"/>
      <c r="C17" s="88">
        <f>G13+K13</f>
        <v>4328</v>
      </c>
      <c r="D17" s="89">
        <f>H13+L13</f>
        <v>1519</v>
      </c>
      <c r="F17" s="118" t="s">
        <v>15</v>
      </c>
      <c r="G17" s="119"/>
      <c r="H17" s="178">
        <v>-0.05</v>
      </c>
      <c r="I17" s="179"/>
      <c r="J17" s="180"/>
      <c r="L17" s="167"/>
      <c r="M17" s="167"/>
      <c r="N17" s="167"/>
      <c r="O17" s="167"/>
      <c r="P17" s="100"/>
      <c r="R17" s="1" t="b">
        <f>T17=U17</f>
        <v>1</v>
      </c>
      <c r="T17" s="1" t="b">
        <f>H20&lt;0</f>
        <v>1</v>
      </c>
      <c r="U17" s="1" t="b">
        <f>D19&lt;0</f>
        <v>1</v>
      </c>
    </row>
    <row r="18" spans="1:21" ht="18.75" customHeight="1" thickBot="1" x14ac:dyDescent="0.2">
      <c r="A18" s="191" t="s">
        <v>34</v>
      </c>
      <c r="B18" s="192"/>
      <c r="C18" s="92">
        <f>M13+O13</f>
        <v>3600</v>
      </c>
      <c r="D18" s="93">
        <f>N13+P13</f>
        <v>3664</v>
      </c>
      <c r="F18" s="120" t="s">
        <v>16</v>
      </c>
      <c r="G18" s="121"/>
      <c r="H18" s="181">
        <v>-0.08</v>
      </c>
      <c r="I18" s="182"/>
      <c r="J18" s="183"/>
      <c r="L18" s="168" t="s">
        <v>39</v>
      </c>
      <c r="M18" s="168"/>
      <c r="N18" s="168"/>
      <c r="O18" s="168"/>
      <c r="P18" s="99">
        <f>IF(R17=TRUE, 1, 0)</f>
        <v>1</v>
      </c>
    </row>
    <row r="19" spans="1:21" ht="18.75" customHeight="1" thickBot="1" x14ac:dyDescent="0.2">
      <c r="A19" s="193" t="s">
        <v>20</v>
      </c>
      <c r="B19" s="194"/>
      <c r="C19" s="90">
        <f>C17-C18</f>
        <v>728</v>
      </c>
      <c r="D19" s="91">
        <f>D17-D18</f>
        <v>-2145</v>
      </c>
      <c r="F19" s="199" t="s">
        <v>17</v>
      </c>
      <c r="G19" s="200"/>
      <c r="H19" s="184" t="s">
        <v>49</v>
      </c>
      <c r="I19" s="185"/>
      <c r="J19" s="186"/>
      <c r="L19" s="167"/>
      <c r="M19" s="167"/>
      <c r="N19" s="167"/>
      <c r="O19" s="167"/>
      <c r="P19" s="100"/>
      <c r="R19" s="1" t="b">
        <f>AND(H20&gt;=-0.02, H20&lt;=0.02)</f>
        <v>0</v>
      </c>
    </row>
    <row r="20" spans="1:21" ht="16.5" customHeight="1" thickBot="1" x14ac:dyDescent="0.2">
      <c r="F20" s="134" t="s">
        <v>18</v>
      </c>
      <c r="G20" s="135"/>
      <c r="H20" s="175">
        <f>AVERAGE(H17:J19)</f>
        <v>-6.5000000000000002E-2</v>
      </c>
      <c r="I20" s="176"/>
      <c r="J20" s="177"/>
      <c r="L20" s="164" t="s">
        <v>40</v>
      </c>
      <c r="M20" s="164"/>
      <c r="N20" s="164"/>
      <c r="O20" s="164"/>
      <c r="P20" s="94">
        <f>IF(R19=TRUE, 1, 0)</f>
        <v>0</v>
      </c>
    </row>
    <row r="21" spans="1:21" ht="13.7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64"/>
      <c r="M21" s="164"/>
      <c r="N21" s="164"/>
      <c r="O21" s="164"/>
      <c r="P21" s="97"/>
    </row>
    <row r="22" spans="1:21" ht="13.7" customHeight="1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2">
      <c r="A23" s="3" t="s">
        <v>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15">
      <c r="A24" s="122" t="s">
        <v>50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  <c r="Q24" s="67"/>
    </row>
    <row r="25" spans="1:21" ht="20.100000000000001" customHeight="1" x14ac:dyDescent="0.1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  <c r="Q25" s="67"/>
    </row>
    <row r="26" spans="1:21" ht="20.100000000000001" customHeight="1" thickBot="1" x14ac:dyDescent="0.2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</row>
    <row r="27" spans="1:2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">
      <c r="A29" s="131" t="s">
        <v>21</v>
      </c>
      <c r="B29" s="132"/>
      <c r="C29" s="132"/>
      <c r="D29" s="132"/>
      <c r="E29" s="132"/>
      <c r="F29" s="133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2">
      <c r="A30" s="5" t="s">
        <v>6</v>
      </c>
      <c r="B30" s="157" t="s">
        <v>26</v>
      </c>
      <c r="C30" s="158"/>
      <c r="D30" s="112" t="s">
        <v>25</v>
      </c>
      <c r="E30" s="114"/>
      <c r="F30" s="114"/>
      <c r="G30" s="113"/>
      <c r="H30" s="112" t="s">
        <v>22</v>
      </c>
      <c r="I30" s="113"/>
      <c r="J30" s="114" t="s">
        <v>23</v>
      </c>
      <c r="K30" s="114"/>
      <c r="L30" s="115" t="s">
        <v>3</v>
      </c>
      <c r="M30" s="115"/>
      <c r="N30" s="108" t="s">
        <v>4</v>
      </c>
      <c r="O30" s="109"/>
      <c r="P30" s="58" t="s">
        <v>24</v>
      </c>
    </row>
    <row r="31" spans="1:21" ht="18.75" customHeight="1" thickBot="1" x14ac:dyDescent="0.2">
      <c r="A31" s="59" t="s">
        <v>27</v>
      </c>
      <c r="B31" s="155"/>
      <c r="C31" s="156"/>
      <c r="D31" s="147"/>
      <c r="E31" s="161"/>
      <c r="F31" s="161"/>
      <c r="G31" s="148"/>
      <c r="H31" s="147"/>
      <c r="I31" s="148"/>
      <c r="J31" s="149"/>
      <c r="K31" s="150"/>
      <c r="L31" s="106"/>
      <c r="M31" s="107"/>
      <c r="N31" s="110"/>
      <c r="O31" s="111"/>
      <c r="P31" s="57">
        <f t="shared" ref="P31:P39" si="2">L31-N31</f>
        <v>0</v>
      </c>
    </row>
    <row r="32" spans="1:21" ht="18.75" customHeight="1" thickBot="1" x14ac:dyDescent="0.2">
      <c r="A32" s="60" t="s">
        <v>27</v>
      </c>
      <c r="B32" s="154"/>
      <c r="C32" s="154"/>
      <c r="D32" s="116"/>
      <c r="E32" s="153"/>
      <c r="F32" s="153"/>
      <c r="G32" s="117"/>
      <c r="H32" s="116"/>
      <c r="I32" s="117"/>
      <c r="J32" s="104"/>
      <c r="K32" s="105"/>
      <c r="L32" s="106"/>
      <c r="M32" s="107"/>
      <c r="N32" s="110"/>
      <c r="O32" s="111"/>
      <c r="P32" s="57">
        <f t="shared" si="2"/>
        <v>0</v>
      </c>
    </row>
    <row r="33" spans="1:16" ht="19.149999999999999" customHeight="1" thickBot="1" x14ac:dyDescent="0.2">
      <c r="A33" s="60" t="s">
        <v>27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46"/>
      <c r="L33" s="151"/>
      <c r="M33" s="152"/>
      <c r="N33" s="162"/>
      <c r="O33" s="163"/>
      <c r="P33" s="57">
        <f t="shared" si="2"/>
        <v>0</v>
      </c>
    </row>
    <row r="34" spans="1:16" ht="19.5" customHeight="1" thickBot="1" x14ac:dyDescent="0.2">
      <c r="A34" s="59" t="s">
        <v>27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2"/>
        <v>0</v>
      </c>
    </row>
    <row r="35" spans="1:16" ht="19.5" customHeight="1" thickBot="1" x14ac:dyDescent="0.2">
      <c r="A35" s="60" t="s">
        <v>27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2"/>
        <v>0</v>
      </c>
    </row>
    <row r="36" spans="1:16" ht="19.5" customHeight="1" thickBot="1" x14ac:dyDescent="0.2">
      <c r="A36" s="60" t="s">
        <v>27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2"/>
        <v>0</v>
      </c>
    </row>
    <row r="37" spans="1:16" ht="19.5" customHeight="1" thickBot="1" x14ac:dyDescent="0.2">
      <c r="A37" s="59" t="s">
        <v>27</v>
      </c>
      <c r="B37" s="201"/>
      <c r="C37" s="202"/>
      <c r="D37" s="159"/>
      <c r="E37" s="203"/>
      <c r="F37" s="203"/>
      <c r="G37" s="160"/>
      <c r="H37" s="159"/>
      <c r="I37" s="160"/>
      <c r="J37" s="159"/>
      <c r="K37" s="160"/>
      <c r="L37" s="151"/>
      <c r="M37" s="152"/>
      <c r="N37" s="162"/>
      <c r="O37" s="163"/>
      <c r="P37" s="57">
        <f t="shared" si="2"/>
        <v>0</v>
      </c>
    </row>
    <row r="38" spans="1:16" ht="19.5" customHeight="1" thickBot="1" x14ac:dyDescent="0.2">
      <c r="A38" s="60" t="s">
        <v>27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2"/>
        <v>0</v>
      </c>
    </row>
    <row r="39" spans="1:16" ht="18.75" customHeight="1" x14ac:dyDescent="0.15">
      <c r="A39" s="60" t="s">
        <v>27</v>
      </c>
      <c r="B39" s="159"/>
      <c r="C39" s="160"/>
      <c r="D39" s="116"/>
      <c r="E39" s="153"/>
      <c r="F39" s="153"/>
      <c r="G39" s="117"/>
      <c r="H39" s="116"/>
      <c r="I39" s="117"/>
      <c r="J39" s="116"/>
      <c r="K39" s="117"/>
      <c r="L39" s="151"/>
      <c r="M39" s="152"/>
      <c r="N39" s="162"/>
      <c r="O39" s="163"/>
      <c r="P39" s="57">
        <f t="shared" si="2"/>
        <v>0</v>
      </c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2023-03-27T16:30:10Z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