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4796 - Destin, FL/2 PROJECT DOCUMENTS/"/>
    </mc:Choice>
  </mc:AlternateContent>
  <xr:revisionPtr revIDLastSave="24" documentId="13_ncr:1_{1FC2F945-57B0-437C-842E-A47378DB8D59}" xr6:coauthVersionLast="47" xr6:coauthVersionMax="47" xr10:uidLastSave="{3ADA337E-D20B-4D89-9F6C-C77505A5A467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<sst xmlns="http://schemas.openxmlformats.org/spreadsheetml/2006/main" count="83" uniqueCount="51">
  <si>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</si>
  <si>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</si>
  <si>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</si>
  <si>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</si>
  <si>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</si>
  <si>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</si>
  <si>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</si>
  <si>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</si>
  <si>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</si>
  <si>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</si>
  <si>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</si>
  <si>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</si>
  <si>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</si>
  <si>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</si>
  <si>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</si>
  <si>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</si>
  <si>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</si>
  <si>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</si>
  <si>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</si>
  <si>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</si>
  <si>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</si>
  <si>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</si>
  <si>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</si>
  <si>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</si>
  <si>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</si>
  <si>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</si>
  <si>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</si>
  <si>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</si>
  <si>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</si>
  <si>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</si>
  <si>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</si>
  <si>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</si>
  <si>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</si>
  <si>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</si>
  <si>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</si>
  <si>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</si>
  <si>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</si>
  <si>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</si>
  <si>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</si>
  <si>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</si>
  <si>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</si>
  <si>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</si>
  <si>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</si>
  <si>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</si>
  <si>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</si>
  <si>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</si>
  <si>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</si>
  <si>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EF-4</t>
  </si>
  <si>
    <t>DTT CLOSET</t>
  </si>
  <si>
    <t>KITCHEN</t>
  </si>
  <si>
    <t xml:space="preserve">SERVING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</si>
</sst>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vertical="center"/>
    </xf>
    <xf numFmtId="0" fontId="0" fillId="2" borderId="71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D8" sqref="D8"/>
    </sheetView>
  </sheetViews>
  <sheetFormatPr defaultColWidth="9.109375" defaultRowHeight="13.2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85" t="s">
        <v>33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>
      <c r="A3" s="85"/>
    </row>
    <row r="4" spans="1:21" ht="20.100000000000001" customHeight="1" thickBot="1">
      <c r="A4" s="6"/>
      <c r="B4" s="8" t="s">
        <v>5</v>
      </c>
      <c r="C4" s="158" t="s">
        <v>0</v>
      </c>
      <c r="D4" s="159"/>
      <c r="E4" s="131" t="s">
        <v>1</v>
      </c>
      <c r="F4" s="130"/>
      <c r="G4" s="164" t="s">
        <v>2</v>
      </c>
      <c r="H4" s="165"/>
      <c r="I4" s="156" t="s">
        <v>27</v>
      </c>
      <c r="J4" s="157"/>
      <c r="K4" s="162" t="s">
        <v>3</v>
      </c>
      <c r="L4" s="163"/>
      <c r="M4" s="160" t="s">
        <v>4</v>
      </c>
      <c r="N4" s="161"/>
      <c r="O4" s="160" t="s">
        <v>38</v>
      </c>
      <c r="P4" s="161"/>
      <c r="Q4" s="7"/>
      <c r="R4" s="62"/>
    </row>
    <row r="5" spans="1:21" ht="20.100000000000001" customHeight="1" thickBot="1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>
      <c r="A6" s="72" t="s">
        <v>41</v>
      </c>
      <c r="B6" s="70" t="s">
        <v>49</v>
      </c>
      <c r="C6" s="23">
        <v>9500</v>
      </c>
      <c r="D6" s="24"/>
      <c r="E6" s="23">
        <f t="shared" ref="E6:F7" si="0">C6-G6</f>
        <v>8120</v>
      </c>
      <c r="F6" s="24">
        <f t="shared" si="0"/>
        <v>0</v>
      </c>
      <c r="G6" s="25">
        <v>1380</v>
      </c>
      <c r="H6" s="26"/>
      <c r="I6" s="27">
        <f>G6/C6</f>
        <v>0.14526315789473684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>
      <c r="A7" s="73" t="s">
        <v>42</v>
      </c>
      <c r="B7" s="71" t="s">
        <v>50</v>
      </c>
      <c r="C7" s="35">
        <v>5600</v>
      </c>
      <c r="D7" s="36"/>
      <c r="E7" s="35">
        <f t="shared" si="0"/>
        <v>4325</v>
      </c>
      <c r="F7" s="36">
        <f t="shared" si="0"/>
        <v>0</v>
      </c>
      <c r="G7" s="37">
        <v>1275</v>
      </c>
      <c r="H7" s="38"/>
      <c r="I7" s="39">
        <f t="shared" ref="I7:J7" si="1">G7/C7</f>
        <v>0.22767857142857142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>
      <c r="A8" s="73" t="s">
        <v>43</v>
      </c>
      <c r="B8" s="71" t="s">
        <v>44</v>
      </c>
      <c r="C8" s="35">
        <v>6400</v>
      </c>
      <c r="D8" s="36"/>
      <c r="E8" s="35">
        <f t="shared" ref="E8" si="2">C8-G8</f>
        <v>4375</v>
      </c>
      <c r="F8" s="36">
        <f t="shared" ref="F8" si="3">D8-H8</f>
        <v>0</v>
      </c>
      <c r="G8" s="37">
        <v>2025</v>
      </c>
      <c r="H8" s="38"/>
      <c r="I8" s="39">
        <f t="shared" ref="I8" si="4">G8/C8</f>
        <v>0.31640625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/>
      <c r="O9" s="45"/>
      <c r="P9" s="46"/>
      <c r="Q9" s="61"/>
      <c r="R9" s="66"/>
    </row>
    <row r="10" spans="1:21" ht="20.100000000000001" customHeight="1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/>
      <c r="O10" s="45"/>
      <c r="P10" s="46"/>
      <c r="Q10" s="61"/>
      <c r="R10" s="66"/>
    </row>
    <row r="11" spans="1:21" ht="20.100000000000001" customHeight="1" thickBot="1">
      <c r="A11" s="113" t="s">
        <v>26</v>
      </c>
      <c r="B11" s="114" t="s">
        <v>44</v>
      </c>
      <c r="C11" s="115"/>
      <c r="D11" s="116"/>
      <c r="E11" s="115"/>
      <c r="F11" s="116"/>
      <c r="G11" s="117"/>
      <c r="H11" s="118"/>
      <c r="I11" s="119"/>
      <c r="J11" s="118"/>
      <c r="K11" s="117"/>
      <c r="L11" s="118"/>
      <c r="M11" s="43"/>
      <c r="N11" s="43"/>
      <c r="O11" s="112">
        <v>300</v>
      </c>
      <c r="P11" s="112"/>
      <c r="Q11" s="61"/>
      <c r="R11" s="66"/>
    </row>
    <row r="12" spans="1:21" ht="20.100000000000001" customHeight="1" thickBot="1">
      <c r="A12" s="102" t="s">
        <v>47</v>
      </c>
      <c r="B12" s="103" t="s">
        <v>48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450</v>
      </c>
      <c r="P12" s="112"/>
      <c r="Q12" s="61"/>
      <c r="R12" s="66"/>
    </row>
    <row r="13" spans="1:21" ht="20.100000000000001" customHeight="1" thickBot="1">
      <c r="A13" s="122" t="s">
        <v>28</v>
      </c>
      <c r="B13" s="123"/>
      <c r="C13" s="74">
        <f t="shared" ref="C13:H13" si="6">SUM(C6:C12)</f>
        <v>21500</v>
      </c>
      <c r="D13" s="75">
        <f t="shared" si="6"/>
        <v>0</v>
      </c>
      <c r="E13" s="74">
        <f t="shared" si="6"/>
        <v>16820</v>
      </c>
      <c r="F13" s="75">
        <f t="shared" si="6"/>
        <v>0</v>
      </c>
      <c r="G13" s="76">
        <f t="shared" si="6"/>
        <v>4680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3314</v>
      </c>
      <c r="N13" s="80">
        <f t="shared" si="7"/>
        <v>0</v>
      </c>
      <c r="O13" s="81">
        <f t="shared" si="7"/>
        <v>750</v>
      </c>
      <c r="P13" s="82">
        <f t="shared" si="7"/>
        <v>0</v>
      </c>
      <c r="Q13" s="52"/>
      <c r="R13" s="66"/>
    </row>
    <row r="14" spans="1:21" ht="20.100000000000001" customHeight="1" thickBot="1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>
      <c r="A15" s="96" t="s">
        <v>29</v>
      </c>
      <c r="B15" s="83"/>
      <c r="C15" s="83"/>
      <c r="D15" s="83"/>
      <c r="F15" s="215" t="s">
        <v>12</v>
      </c>
      <c r="G15" s="216"/>
      <c r="H15" s="189" t="s">
        <v>32</v>
      </c>
      <c r="I15" s="190"/>
      <c r="J15" s="191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207" t="s">
        <v>28</v>
      </c>
      <c r="B16" s="208"/>
      <c r="C16" s="86" t="s">
        <v>7</v>
      </c>
      <c r="D16" s="87" t="s">
        <v>8</v>
      </c>
      <c r="F16" s="217"/>
      <c r="G16" s="218"/>
      <c r="H16" s="192"/>
      <c r="I16" s="193"/>
      <c r="J16" s="194"/>
      <c r="L16" s="186" t="s">
        <v>37</v>
      </c>
      <c r="M16" s="186"/>
      <c r="N16" s="186"/>
      <c r="O16" s="186"/>
      <c r="P16" s="98">
        <f>IF(R15=TRUE, 1, 0)</f>
        <v>1</v>
      </c>
    </row>
    <row r="17" spans="1:21" ht="18.75" customHeight="1">
      <c r="A17" s="209" t="s">
        <v>31</v>
      </c>
      <c r="B17" s="210"/>
      <c r="C17" s="88">
        <f>G13+K13</f>
        <v>4680</v>
      </c>
      <c r="D17" s="89">
        <f>H13+L13</f>
        <v>0</v>
      </c>
      <c r="F17" s="136" t="s">
        <v>13</v>
      </c>
      <c r="G17" s="137"/>
      <c r="H17" s="198"/>
      <c r="I17" s="199"/>
      <c r="J17" s="200"/>
      <c r="L17" s="187"/>
      <c r="M17" s="187"/>
      <c r="N17" s="187"/>
      <c r="O17" s="18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>
      <c r="A18" s="211" t="s">
        <v>30</v>
      </c>
      <c r="B18" s="212"/>
      <c r="C18" s="92">
        <f>M13+O13</f>
        <v>4064</v>
      </c>
      <c r="D18" s="93">
        <f>N13+P13</f>
        <v>0</v>
      </c>
      <c r="F18" s="138" t="s">
        <v>14</v>
      </c>
      <c r="G18" s="139"/>
      <c r="H18" s="201"/>
      <c r="I18" s="202"/>
      <c r="J18" s="203"/>
      <c r="L18" s="188" t="s">
        <v>35</v>
      </c>
      <c r="M18" s="188"/>
      <c r="N18" s="188"/>
      <c r="O18" s="188"/>
      <c r="P18" s="99" t="e">
        <f>IF(R17=TRUE, 1, 0)</f>
        <v>#DIV/0!</v>
      </c>
    </row>
    <row r="19" spans="1:21" ht="18.75" customHeight="1" thickBot="1">
      <c r="A19" s="213" t="s">
        <v>18</v>
      </c>
      <c r="B19" s="214"/>
      <c r="C19" s="90">
        <f>C17-C18</f>
        <v>616</v>
      </c>
      <c r="D19" s="91">
        <f>D17-D18</f>
        <v>0</v>
      </c>
      <c r="F19" s="154" t="s">
        <v>15</v>
      </c>
      <c r="G19" s="155"/>
      <c r="H19" s="204"/>
      <c r="I19" s="205"/>
      <c r="J19" s="206"/>
      <c r="L19" s="187"/>
      <c r="M19" s="187"/>
      <c r="N19" s="187"/>
      <c r="O19" s="187"/>
      <c r="P19" s="100"/>
      <c r="R19" s="1" t="e">
        <f>AND(H20&gt;=-0.02, H20&lt;=0.02)</f>
        <v>#DIV/0!</v>
      </c>
    </row>
    <row r="20" spans="1:21" ht="16.5" customHeight="1" thickBot="1">
      <c r="F20" s="152" t="s">
        <v>16</v>
      </c>
      <c r="G20" s="153"/>
      <c r="H20" s="195" t="e">
        <f>AVERAGE(H17:J19)</f>
        <v>#DIV/0!</v>
      </c>
      <c r="I20" s="196"/>
      <c r="J20" s="197"/>
      <c r="L20" s="184" t="s">
        <v>36</v>
      </c>
      <c r="M20" s="184"/>
      <c r="N20" s="184"/>
      <c r="O20" s="184"/>
      <c r="P20" s="94" t="e">
        <f>IF(R19=TRUE, 1, 0)</f>
        <v>#DIV/0!</v>
      </c>
    </row>
    <row r="21" spans="1:21" ht="13.6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84"/>
      <c r="M21" s="184"/>
      <c r="N21" s="184"/>
      <c r="O21" s="184"/>
      <c r="P21" s="97"/>
    </row>
    <row r="22" spans="1:21" ht="13.6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67"/>
    </row>
    <row r="25" spans="1:21" ht="20.100000000000001" customHeight="1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  <c r="Q25" s="67"/>
    </row>
    <row r="26" spans="1:21" ht="20.100000000000001" customHeight="1" thickBot="1">
      <c r="A26" s="146"/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8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49" t="s">
        <v>19</v>
      </c>
      <c r="B29" s="150"/>
      <c r="C29" s="150"/>
      <c r="D29" s="150"/>
      <c r="E29" s="150"/>
      <c r="F29" s="151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>
      <c r="A30" s="5" t="s">
        <v>6</v>
      </c>
      <c r="B30" s="176" t="s">
        <v>24</v>
      </c>
      <c r="C30" s="177"/>
      <c r="D30" s="130" t="s">
        <v>23</v>
      </c>
      <c r="E30" s="132"/>
      <c r="F30" s="132"/>
      <c r="G30" s="131"/>
      <c r="H30" s="130" t="s">
        <v>20</v>
      </c>
      <c r="I30" s="131"/>
      <c r="J30" s="132" t="s">
        <v>21</v>
      </c>
      <c r="K30" s="132"/>
      <c r="L30" s="133" t="s">
        <v>3</v>
      </c>
      <c r="M30" s="133"/>
      <c r="N30" s="128" t="s">
        <v>4</v>
      </c>
      <c r="O30" s="129"/>
      <c r="P30" s="58" t="s">
        <v>22</v>
      </c>
    </row>
    <row r="31" spans="1:21" ht="18.75" customHeight="1" thickBot="1">
      <c r="A31" s="59" t="s">
        <v>25</v>
      </c>
      <c r="B31" s="174" t="s">
        <v>39</v>
      </c>
      <c r="C31" s="175"/>
      <c r="D31" s="167"/>
      <c r="E31" s="180"/>
      <c r="F31" s="180"/>
      <c r="G31" s="168"/>
      <c r="H31" s="167" t="s">
        <v>40</v>
      </c>
      <c r="I31" s="168"/>
      <c r="J31" s="169" t="s">
        <v>40</v>
      </c>
      <c r="K31" s="170"/>
      <c r="L31" s="126">
        <v>0</v>
      </c>
      <c r="M31" s="127"/>
      <c r="N31" s="120">
        <v>1080</v>
      </c>
      <c r="O31" s="121"/>
      <c r="P31" s="57">
        <f t="shared" ref="P31:P33" si="8">L31-N31</f>
        <v>-1080</v>
      </c>
    </row>
    <row r="32" spans="1:21" ht="18.75" customHeight="1" thickBot="1">
      <c r="A32" s="60" t="s">
        <v>25</v>
      </c>
      <c r="B32" s="173" t="s">
        <v>39</v>
      </c>
      <c r="C32" s="173"/>
      <c r="D32" s="134"/>
      <c r="E32" s="181"/>
      <c r="F32" s="181"/>
      <c r="G32" s="135"/>
      <c r="H32" s="134" t="s">
        <v>40</v>
      </c>
      <c r="I32" s="135"/>
      <c r="J32" s="124" t="s">
        <v>40</v>
      </c>
      <c r="K32" s="125"/>
      <c r="L32" s="126">
        <v>0</v>
      </c>
      <c r="M32" s="127"/>
      <c r="N32" s="120">
        <v>832</v>
      </c>
      <c r="O32" s="121"/>
      <c r="P32" s="57">
        <f t="shared" ref="P32" si="9">L32-N32</f>
        <v>-832</v>
      </c>
    </row>
    <row r="33" spans="1:16" ht="18.75" customHeight="1" thickBot="1">
      <c r="A33" s="60" t="s">
        <v>25</v>
      </c>
      <c r="B33" s="173" t="s">
        <v>39</v>
      </c>
      <c r="C33" s="173"/>
      <c r="D33" s="134"/>
      <c r="E33" s="181"/>
      <c r="F33" s="181"/>
      <c r="G33" s="135"/>
      <c r="H33" s="134" t="s">
        <v>40</v>
      </c>
      <c r="I33" s="135"/>
      <c r="J33" s="124" t="s">
        <v>40</v>
      </c>
      <c r="K33" s="125"/>
      <c r="L33" s="126">
        <v>0</v>
      </c>
      <c r="M33" s="127"/>
      <c r="N33" s="120">
        <v>701</v>
      </c>
      <c r="O33" s="121"/>
      <c r="P33" s="57">
        <f t="shared" si="8"/>
        <v>-701</v>
      </c>
    </row>
    <row r="34" spans="1:16" ht="19.2" customHeight="1">
      <c r="A34" s="60" t="s">
        <v>25</v>
      </c>
      <c r="B34" s="178" t="s">
        <v>39</v>
      </c>
      <c r="C34" s="179"/>
      <c r="D34" s="134"/>
      <c r="E34" s="181"/>
      <c r="F34" s="181"/>
      <c r="G34" s="135"/>
      <c r="H34" s="134" t="s">
        <v>40</v>
      </c>
      <c r="I34" s="135"/>
      <c r="J34" s="134" t="s">
        <v>40</v>
      </c>
      <c r="K34" s="166"/>
      <c r="L34" s="171">
        <v>0</v>
      </c>
      <c r="M34" s="172"/>
      <c r="N34" s="182">
        <v>390</v>
      </c>
      <c r="O34" s="183"/>
      <c r="P34" s="57">
        <f>L34-N34</f>
        <v>-390</v>
      </c>
    </row>
    <row r="35" spans="1:1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L575" s="2"/>
      <c r="M575" s="2"/>
      <c r="N575" s="2"/>
      <c r="O575" s="2"/>
    </row>
    <row r="576" spans="1:15"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78AC79-DB21-45DF-BE4D-FF7EF1FC45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A494D-7B5F-4B92-8D0B-7C98F32DBFA4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53001DDC-5B6D-4BC7-A979-E0AE22C2E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2022-12-15T15:32:46Z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