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04796 Chick-fil-a, Destin, Fl\"/>
    </mc:Choice>
  </mc:AlternateContent>
  <xr:revisionPtr revIDLastSave="0" documentId="13_ncr:1_{3B9118EA-17CF-4372-8D75-E81F96F2F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<sst xmlns="http://schemas.openxmlformats.org/spreadsheetml/2006/main" count="83" uniqueCount="51">
  <si>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</si>
  <si>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</si>
  <si>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</si>
  <si>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</si>
  <si>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</si>
  <si>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</si>
  <si>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</si>
  <si>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</si>
  <si>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</si>
  <si>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</si>
  <si>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</si>
  <si>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</si>
  <si>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</si>
  <si>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</si>
  <si>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</si>
  <si>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</si>
  <si>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</si>
  <si>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</si>
  <si>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</si>
  <si>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</si>
  <si>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</si>
  <si>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</si>
  <si>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</si>
  <si>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</si>
  <si>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</si>
  <si>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</si>
  <si>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</si>
  <si>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</si>
  <si>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</si>
  <si>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</si>
  <si>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</si>
  <si>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</si>
  <si>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</si>
  <si>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</si>
  <si>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</si>
  <si>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</si>
  <si>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</si>
  <si>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</si>
  <si>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</si>
  <si>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</si>
  <si>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</si>
  <si>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</si>
  <si>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</si>
  <si>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</si>
  <si>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</si>
  <si>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</si>
  <si>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</si>
  <si>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EF-4</t>
  </si>
  <si>
    <t>DTT CLOSET</t>
  </si>
  <si>
    <t>KITCHEN</t>
  </si>
  <si>
    <t xml:space="preserve">SERVING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</si>
</sst>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topLeftCell="A2" zoomScale="85" zoomScaleNormal="85" zoomScaleSheetLayoutView="85" workbookViewId="0">
      <selection activeCell="Q18" sqref="Q1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3" t="s">
        <v>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6" t="s">
        <v>0</v>
      </c>
      <c r="D4" s="187"/>
      <c r="E4" s="169" t="s">
        <v>1</v>
      </c>
      <c r="F4" s="167"/>
      <c r="G4" s="192" t="s">
        <v>2</v>
      </c>
      <c r="H4" s="193"/>
      <c r="I4" s="184" t="s">
        <v>27</v>
      </c>
      <c r="J4" s="185"/>
      <c r="K4" s="190" t="s">
        <v>3</v>
      </c>
      <c r="L4" s="191"/>
      <c r="M4" s="188" t="s">
        <v>4</v>
      </c>
      <c r="N4" s="189"/>
      <c r="O4" s="188" t="s">
        <v>38</v>
      </c>
      <c r="P4" s="189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9500</v>
      </c>
      <c r="D6" s="24">
        <v>8562</v>
      </c>
      <c r="E6" s="23">
        <f t="shared" ref="E6:F7" si="0">C6-G6</f>
        <v>8120</v>
      </c>
      <c r="F6" s="24">
        <f t="shared" si="0"/>
        <v>7057</v>
      </c>
      <c r="G6" s="25">
        <v>1380</v>
      </c>
      <c r="H6" s="26">
        <v>1505</v>
      </c>
      <c r="I6" s="27">
        <f>G6/C6</f>
        <v>0.14526315789473684</v>
      </c>
      <c r="J6" s="28">
        <f>H6/D6</f>
        <v>0.1757766876897921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5600</v>
      </c>
      <c r="D7" s="36">
        <v>4340</v>
      </c>
      <c r="E7" s="35">
        <f t="shared" si="0"/>
        <v>4325</v>
      </c>
      <c r="F7" s="36">
        <f t="shared" si="0"/>
        <v>3290</v>
      </c>
      <c r="G7" s="37">
        <v>1275</v>
      </c>
      <c r="H7" s="38">
        <v>1050</v>
      </c>
      <c r="I7" s="39">
        <f t="shared" ref="I7:J7" si="1">G7/C7</f>
        <v>0.22767857142857142</v>
      </c>
      <c r="J7" s="40">
        <f t="shared" si="1"/>
        <v>0.24193548387096775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44</v>
      </c>
      <c r="C8" s="35">
        <v>6400</v>
      </c>
      <c r="D8" s="36">
        <v>5985</v>
      </c>
      <c r="E8" s="35">
        <f t="shared" ref="E8" si="2">C8-G8</f>
        <v>4375</v>
      </c>
      <c r="F8" s="36">
        <f t="shared" ref="F8" si="3">D8-H8</f>
        <v>4037</v>
      </c>
      <c r="G8" s="37">
        <v>2025</v>
      </c>
      <c r="H8" s="38">
        <v>1948</v>
      </c>
      <c r="I8" s="39">
        <f t="shared" ref="I8" si="4">G8/C8</f>
        <v>0.31640625</v>
      </c>
      <c r="J8" s="40">
        <f t="shared" ref="J8" si="5">H8/D8</f>
        <v>0.32548036758563076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1932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1277</v>
      </c>
      <c r="O10" s="45"/>
      <c r="P10" s="46"/>
      <c r="Q10" s="61"/>
      <c r="R10" s="66"/>
    </row>
    <row r="11" spans="1:21" ht="20.100000000000001" customHeight="1" thickBot="1" x14ac:dyDescent="0.3">
      <c r="A11" s="113" t="s">
        <v>26</v>
      </c>
      <c r="B11" s="114" t="s">
        <v>44</v>
      </c>
      <c r="C11" s="115"/>
      <c r="D11" s="116"/>
      <c r="E11" s="115"/>
      <c r="F11" s="116"/>
      <c r="G11" s="117"/>
      <c r="H11" s="118"/>
      <c r="I11" s="119"/>
      <c r="J11" s="118"/>
      <c r="K11" s="117"/>
      <c r="L11" s="118"/>
      <c r="M11" s="43"/>
      <c r="N11" s="43"/>
      <c r="O11" s="112">
        <v>300</v>
      </c>
      <c r="P11" s="112">
        <v>401</v>
      </c>
      <c r="Q11" s="61"/>
      <c r="R11" s="66"/>
    </row>
    <row r="12" spans="1:21" ht="20.100000000000001" customHeight="1" thickBot="1" x14ac:dyDescent="0.3">
      <c r="A12" s="102" t="s">
        <v>47</v>
      </c>
      <c r="B12" s="103" t="s">
        <v>48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450</v>
      </c>
      <c r="P12" s="112">
        <v>473</v>
      </c>
      <c r="Q12" s="61"/>
      <c r="R12" s="66"/>
    </row>
    <row r="13" spans="1:21" ht="20.100000000000001" customHeight="1" thickBot="1" x14ac:dyDescent="0.3">
      <c r="A13" s="196" t="s">
        <v>28</v>
      </c>
      <c r="B13" s="197"/>
      <c r="C13" s="74">
        <f t="shared" ref="C13:H13" si="6">SUM(C6:C12)</f>
        <v>21500</v>
      </c>
      <c r="D13" s="75">
        <f t="shared" si="6"/>
        <v>18887</v>
      </c>
      <c r="E13" s="74">
        <f t="shared" si="6"/>
        <v>16820</v>
      </c>
      <c r="F13" s="75">
        <f t="shared" si="6"/>
        <v>14384</v>
      </c>
      <c r="G13" s="76">
        <f t="shared" si="6"/>
        <v>4680</v>
      </c>
      <c r="H13" s="77">
        <f t="shared" si="6"/>
        <v>4503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3209</v>
      </c>
      <c r="O13" s="81">
        <f t="shared" si="7"/>
        <v>750</v>
      </c>
      <c r="P13" s="82">
        <f t="shared" si="7"/>
        <v>874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53" t="s">
        <v>12</v>
      </c>
      <c r="G15" s="154"/>
      <c r="H15" s="127" t="s">
        <v>32</v>
      </c>
      <c r="I15" s="128"/>
      <c r="J15" s="129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5" t="s">
        <v>28</v>
      </c>
      <c r="B16" s="146"/>
      <c r="C16" s="86" t="s">
        <v>7</v>
      </c>
      <c r="D16" s="87" t="s">
        <v>8</v>
      </c>
      <c r="F16" s="155"/>
      <c r="G16" s="156"/>
      <c r="H16" s="130"/>
      <c r="I16" s="131"/>
      <c r="J16" s="132"/>
      <c r="L16" s="124" t="s">
        <v>37</v>
      </c>
      <c r="M16" s="124"/>
      <c r="N16" s="124"/>
      <c r="O16" s="124"/>
      <c r="P16" s="98">
        <f>IF(R15=TRUE, 1, 0)</f>
        <v>1</v>
      </c>
    </row>
    <row r="17" spans="1:21" ht="18.75" customHeight="1" x14ac:dyDescent="0.25">
      <c r="A17" s="147" t="s">
        <v>31</v>
      </c>
      <c r="B17" s="148"/>
      <c r="C17" s="88">
        <f>G13+K13</f>
        <v>4680</v>
      </c>
      <c r="D17" s="89">
        <f>H13+L13</f>
        <v>4503</v>
      </c>
      <c r="F17" s="201" t="s">
        <v>13</v>
      </c>
      <c r="G17" s="202"/>
      <c r="H17" s="136">
        <v>4.7999999999999996E-3</v>
      </c>
      <c r="I17" s="137"/>
      <c r="J17" s="138"/>
      <c r="L17" s="125"/>
      <c r="M17" s="125"/>
      <c r="N17" s="125"/>
      <c r="O17" s="125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9" t="s">
        <v>30</v>
      </c>
      <c r="B18" s="150"/>
      <c r="C18" s="92">
        <f>M13+O13</f>
        <v>4064</v>
      </c>
      <c r="D18" s="93">
        <f>N13+P13</f>
        <v>4083</v>
      </c>
      <c r="F18" s="203" t="s">
        <v>14</v>
      </c>
      <c r="G18" s="204"/>
      <c r="H18" s="139">
        <v>1.0500000000000001E-2</v>
      </c>
      <c r="I18" s="140"/>
      <c r="J18" s="141"/>
      <c r="L18" s="126" t="s">
        <v>35</v>
      </c>
      <c r="M18" s="126"/>
      <c r="N18" s="126"/>
      <c r="O18" s="126"/>
      <c r="P18" s="99">
        <f>IF(R17=TRUE, 1, 0)</f>
        <v>1</v>
      </c>
    </row>
    <row r="19" spans="1:21" ht="18.75" customHeight="1" thickBot="1" x14ac:dyDescent="0.35">
      <c r="A19" s="151" t="s">
        <v>18</v>
      </c>
      <c r="B19" s="152"/>
      <c r="C19" s="90">
        <f>C17-C18</f>
        <v>616</v>
      </c>
      <c r="D19" s="91">
        <f>D17-D18</f>
        <v>420</v>
      </c>
      <c r="F19" s="182" t="s">
        <v>15</v>
      </c>
      <c r="G19" s="183"/>
      <c r="H19" s="142">
        <v>7.1000000000000004E-3</v>
      </c>
      <c r="I19" s="143"/>
      <c r="J19" s="144"/>
      <c r="L19" s="125"/>
      <c r="M19" s="125"/>
      <c r="N19" s="125"/>
      <c r="O19" s="125"/>
      <c r="P19" s="100"/>
      <c r="R19" s="1" t="b">
        <f>AND(H20&gt;=-0.02, H20&lt;=0.02)</f>
        <v>1</v>
      </c>
    </row>
    <row r="20" spans="1:21" ht="16.5" customHeight="1" thickBot="1" x14ac:dyDescent="0.3">
      <c r="F20" s="217" t="s">
        <v>16</v>
      </c>
      <c r="G20" s="218"/>
      <c r="H20" s="133">
        <f>AVERAGE(H17:J19)</f>
        <v>7.4666666666666675E-3</v>
      </c>
      <c r="I20" s="134"/>
      <c r="J20" s="135"/>
      <c r="L20" s="122" t="s">
        <v>36</v>
      </c>
      <c r="M20" s="122"/>
      <c r="N20" s="122"/>
      <c r="O20" s="122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2"/>
      <c r="M21" s="122"/>
      <c r="N21" s="122"/>
      <c r="O21" s="122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67"/>
    </row>
    <row r="25" spans="1:21" ht="20.100000000000001" customHeigh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67"/>
    </row>
    <row r="26" spans="1:21" ht="20.100000000000001" customHeight="1" thickBot="1" x14ac:dyDescent="0.3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14" t="s">
        <v>19</v>
      </c>
      <c r="B29" s="215"/>
      <c r="C29" s="215"/>
      <c r="D29" s="215"/>
      <c r="E29" s="215"/>
      <c r="F29" s="216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63" t="s">
        <v>24</v>
      </c>
      <c r="C30" s="164"/>
      <c r="D30" s="167" t="s">
        <v>23</v>
      </c>
      <c r="E30" s="168"/>
      <c r="F30" s="168"/>
      <c r="G30" s="169"/>
      <c r="H30" s="167" t="s">
        <v>20</v>
      </c>
      <c r="I30" s="169"/>
      <c r="J30" s="168" t="s">
        <v>21</v>
      </c>
      <c r="K30" s="168"/>
      <c r="L30" s="200" t="s">
        <v>3</v>
      </c>
      <c r="M30" s="200"/>
      <c r="N30" s="198" t="s">
        <v>4</v>
      </c>
      <c r="O30" s="199"/>
      <c r="P30" s="58" t="s">
        <v>22</v>
      </c>
    </row>
    <row r="31" spans="1:21" ht="18.75" customHeight="1" thickBot="1" x14ac:dyDescent="0.3">
      <c r="A31" s="59" t="s">
        <v>25</v>
      </c>
      <c r="B31" s="161" t="s">
        <v>39</v>
      </c>
      <c r="C31" s="162"/>
      <c r="D31" s="170"/>
      <c r="E31" s="171"/>
      <c r="F31" s="171"/>
      <c r="G31" s="172"/>
      <c r="H31" s="170" t="s">
        <v>40</v>
      </c>
      <c r="I31" s="172"/>
      <c r="J31" s="176" t="s">
        <v>40</v>
      </c>
      <c r="K31" s="177"/>
      <c r="L31" s="174">
        <v>0</v>
      </c>
      <c r="M31" s="175"/>
      <c r="N31" s="194">
        <v>1080</v>
      </c>
      <c r="O31" s="195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0" t="s">
        <v>39</v>
      </c>
      <c r="C32" s="160"/>
      <c r="D32" s="157"/>
      <c r="E32" s="158"/>
      <c r="F32" s="158"/>
      <c r="G32" s="159"/>
      <c r="H32" s="157" t="s">
        <v>40</v>
      </c>
      <c r="I32" s="159"/>
      <c r="J32" s="180" t="s">
        <v>40</v>
      </c>
      <c r="K32" s="181"/>
      <c r="L32" s="174">
        <v>0</v>
      </c>
      <c r="M32" s="175"/>
      <c r="N32" s="194">
        <v>832</v>
      </c>
      <c r="O32" s="195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0" t="s">
        <v>39</v>
      </c>
      <c r="C33" s="160"/>
      <c r="D33" s="157"/>
      <c r="E33" s="158"/>
      <c r="F33" s="158"/>
      <c r="G33" s="159"/>
      <c r="H33" s="157" t="s">
        <v>40</v>
      </c>
      <c r="I33" s="159"/>
      <c r="J33" s="180" t="s">
        <v>40</v>
      </c>
      <c r="K33" s="181"/>
      <c r="L33" s="174">
        <v>0</v>
      </c>
      <c r="M33" s="175"/>
      <c r="N33" s="194">
        <v>701</v>
      </c>
      <c r="O33" s="195"/>
      <c r="P33" s="57">
        <f t="shared" si="8"/>
        <v>-701</v>
      </c>
    </row>
    <row r="34" spans="1:16" ht="19.2" customHeight="1" x14ac:dyDescent="0.25">
      <c r="A34" s="60" t="s">
        <v>25</v>
      </c>
      <c r="B34" s="165" t="s">
        <v>39</v>
      </c>
      <c r="C34" s="166"/>
      <c r="D34" s="157"/>
      <c r="E34" s="158"/>
      <c r="F34" s="158"/>
      <c r="G34" s="159"/>
      <c r="H34" s="157" t="s">
        <v>40</v>
      </c>
      <c r="I34" s="159"/>
      <c r="J34" s="157" t="s">
        <v>40</v>
      </c>
      <c r="K34" s="173"/>
      <c r="L34" s="178">
        <v>0</v>
      </c>
      <c r="M34" s="179"/>
      <c r="N34" s="120">
        <v>390</v>
      </c>
      <c r="O34" s="121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A494D-7B5F-4B92-8D0B-7C98F32DBFA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FD78AC79-DB21-45DF-BE4D-FF7EF1FC4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01DDC-5B6D-4BC7-A979-E0AE22C2E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2022-12-30T17:13:59Z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