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nathand_nationaltab_com/Documents/Desktop/WaWa 7402/"/>
    </mc:Choice>
  </mc:AlternateContent>
  <xr:revisionPtr revIDLastSave="82" documentId="13_ncr:1_{B888774D-3C83-41B9-8B1C-1CD895A9BF91}" xr6:coauthVersionLast="47" xr6:coauthVersionMax="47" xr10:uidLastSave="{86AA4A8B-75BE-4C26-A89A-818DFA5DC69C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<sst xmlns="http://schemas.openxmlformats.org/spreadsheetml/2006/main" count="74" uniqueCount="48">
  <si>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</si>
  <si>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</si>
  <si>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</si>
  <si>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</si>
  <si>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</si>
  <si>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</si>
  <si>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</si>
  <si>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</si>
  <si>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</si>
  <si>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</si>
  <si>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</si>
  <si>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</si>
  <si>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</si>
  <si>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</si>
  <si>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</si>
  <si>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</si>
  <si>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</si>
  <si>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</si>
  <si>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</si>
  <si>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</si>
  <si>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</si>
  <si>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</si>
  <si>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</si>
  <si>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</si>
  <si>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</si>
  <si>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</si>
  <si>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</si>
  <si>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</si>
  <si>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</si>
  <si>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</si>
  <si>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</si>
  <si>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</si>
  <si>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</si>
  <si>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</si>
  <si>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</si>
  <si>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</si>
  <si>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</si>
  <si>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</si>
  <si>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</si>
  <si>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</si>
  <si>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</si>
  <si>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RETAIL </t>
  </si>
  <si>
    <t>EF-3</t>
  </si>
  <si>
    <t xml:space="preserve">RESTROOM </t>
  </si>
  <si>
    <t xml:space="preserve">BOH </t>
  </si>
  <si>
    <t xml:space="preserve">TRASH </t>
  </si>
  <si>
    <t xml:space="preserve">FOOD SERVICE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</si>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</sst>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168638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B5" zoomScale="145" zoomScaleNormal="55" zoomScaleSheetLayoutView="80" workbookViewId="0">
      <selection activeCell="H17" sqref="H17:J17"/>
    </sheetView>
  </sheetViews>
  <sheetFormatPr defaultColWidth="9.21875" defaultRowHeight="13.2" x14ac:dyDescent="0.25"/>
  <cols>
    <col min="1" max="1" width="10.5546875" style="1" customWidth="1"/>
    <col min="2" max="2" width="12.1093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46</v>
      </c>
      <c r="C6" s="23">
        <v>4500</v>
      </c>
      <c r="D6" s="24">
        <v>4598</v>
      </c>
      <c r="E6" s="23">
        <f t="shared" ref="E6:F7" si="0">C6-G6</f>
        <v>3800</v>
      </c>
      <c r="F6" s="24">
        <f t="shared" si="0"/>
        <v>3882</v>
      </c>
      <c r="G6" s="25">
        <v>700</v>
      </c>
      <c r="H6" s="26">
        <v>716</v>
      </c>
      <c r="I6" s="27">
        <f>G6/C6</f>
        <v>0.15555555555555556</v>
      </c>
      <c r="J6" s="28">
        <f>H6/D6</f>
        <v>0.1557198782079165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41</v>
      </c>
      <c r="C7" s="35">
        <v>3650</v>
      </c>
      <c r="D7" s="36">
        <v>3696</v>
      </c>
      <c r="E7" s="35">
        <v>2970</v>
      </c>
      <c r="F7" s="36">
        <v>3006</v>
      </c>
      <c r="G7" s="37">
        <v>680</v>
      </c>
      <c r="H7" s="38">
        <v>690</v>
      </c>
      <c r="I7" s="39">
        <f t="shared" ref="I7:J7" si="1">G7/C7</f>
        <v>0.18630136986301371</v>
      </c>
      <c r="J7" s="40">
        <f t="shared" si="1"/>
        <v>0.18668831168831168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29</v>
      </c>
      <c r="B8" s="73" t="s">
        <v>47</v>
      </c>
      <c r="C8" s="35">
        <v>2400</v>
      </c>
      <c r="D8" s="36">
        <v>2428</v>
      </c>
      <c r="E8" s="35">
        <v>1950</v>
      </c>
      <c r="F8" s="36">
        <v>2005</v>
      </c>
      <c r="G8" s="37">
        <v>450</v>
      </c>
      <c r="H8" s="38">
        <v>423</v>
      </c>
      <c r="I8" s="39">
        <f t="shared" ref="I8" si="2">G8/C8</f>
        <v>0.1875</v>
      </c>
      <c r="J8" s="40">
        <f t="shared" ref="J8" si="3">H8/D8</f>
        <v>0.17421746293245469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5"/>
      <c r="N9" s="46"/>
      <c r="O9" s="50">
        <v>375</v>
      </c>
      <c r="P9" s="51">
        <v>327</v>
      </c>
      <c r="Q9" s="63"/>
      <c r="R9" s="68"/>
    </row>
    <row r="10" spans="1:21" ht="20.100000000000001" customHeigh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1100</v>
      </c>
      <c r="P10" s="51">
        <v>1117</v>
      </c>
      <c r="Q10" s="63"/>
      <c r="R10" s="68"/>
    </row>
    <row r="11" spans="1:21" ht="20.100000000000001" customHeight="1" thickBot="1" x14ac:dyDescent="0.3">
      <c r="A11" s="75" t="s">
        <v>42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200</v>
      </c>
      <c r="P11" s="53">
        <v>241</v>
      </c>
      <c r="Q11" s="63"/>
      <c r="R11" s="68"/>
    </row>
    <row r="12" spans="1:21" ht="20.100000000000001" customHeight="1" thickBot="1" x14ac:dyDescent="0.3">
      <c r="A12" s="179" t="s">
        <v>30</v>
      </c>
      <c r="B12" s="180"/>
      <c r="C12" s="76">
        <f t="shared" ref="C12:H12" si="4">SUM(C6:C11)</f>
        <v>10550</v>
      </c>
      <c r="D12" s="77">
        <f t="shared" si="4"/>
        <v>10722</v>
      </c>
      <c r="E12" s="76">
        <f t="shared" si="4"/>
        <v>8720</v>
      </c>
      <c r="F12" s="77">
        <f t="shared" si="4"/>
        <v>8893</v>
      </c>
      <c r="G12" s="78">
        <f t="shared" si="4"/>
        <v>1830</v>
      </c>
      <c r="H12" s="79">
        <f t="shared" si="4"/>
        <v>1829</v>
      </c>
      <c r="I12" s="80"/>
      <c r="J12" s="81"/>
      <c r="K12" s="78">
        <f t="shared" ref="K12:P12" si="5">SUM(K6:K11)</f>
        <v>0</v>
      </c>
      <c r="L12" s="79">
        <f t="shared" si="5"/>
        <v>0</v>
      </c>
      <c r="M12" s="103">
        <f t="shared" si="5"/>
        <v>0</v>
      </c>
      <c r="N12" s="82">
        <f t="shared" si="5"/>
        <v>0</v>
      </c>
      <c r="O12" s="83">
        <f t="shared" si="5"/>
        <v>1675</v>
      </c>
      <c r="P12" s="84">
        <f t="shared" si="5"/>
        <v>1685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33</v>
      </c>
      <c r="B16" s="142"/>
      <c r="C16" s="90">
        <f>G12+K12</f>
        <v>1830</v>
      </c>
      <c r="D16" s="91">
        <f>H12+L12</f>
        <v>1829</v>
      </c>
      <c r="F16" s="188" t="s">
        <v>13</v>
      </c>
      <c r="G16" s="189"/>
      <c r="H16" s="130">
        <v>1.4999999999999999E-2</v>
      </c>
      <c r="I16" s="131"/>
      <c r="J16" s="132"/>
      <c r="L16" s="119"/>
      <c r="M16" s="119"/>
      <c r="N16" s="119"/>
      <c r="O16" s="11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3" t="s">
        <v>32</v>
      </c>
      <c r="B17" s="144"/>
      <c r="C17" s="94">
        <f>M12+O12</f>
        <v>1675</v>
      </c>
      <c r="D17" s="95">
        <f>N12+P12</f>
        <v>1685</v>
      </c>
      <c r="F17" s="190" t="s">
        <v>14</v>
      </c>
      <c r="G17" s="191"/>
      <c r="H17" s="133"/>
      <c r="I17" s="134"/>
      <c r="J17" s="135"/>
      <c r="L17" s="120" t="s">
        <v>37</v>
      </c>
      <c r="M17" s="120"/>
      <c r="N17" s="120"/>
      <c r="O17" s="120"/>
      <c r="P17" s="101">
        <f>IF(R16=TRUE, 1, 0)</f>
        <v>1</v>
      </c>
    </row>
    <row r="18" spans="1:18" ht="18.75" customHeight="1" thickBot="1" x14ac:dyDescent="0.35">
      <c r="A18" s="145" t="s">
        <v>18</v>
      </c>
      <c r="B18" s="146"/>
      <c r="C18" s="92">
        <f>C16-C17</f>
        <v>155</v>
      </c>
      <c r="D18" s="93">
        <f>D16-D17</f>
        <v>144</v>
      </c>
      <c r="F18" s="151" t="s">
        <v>15</v>
      </c>
      <c r="G18" s="152"/>
      <c r="H18" s="136">
        <v>9.2999999999999992E-3</v>
      </c>
      <c r="I18" s="137"/>
      <c r="J18" s="138"/>
      <c r="L18" s="119"/>
      <c r="M18" s="119"/>
      <c r="N18" s="119"/>
      <c r="O18" s="119"/>
      <c r="P18" s="102"/>
      <c r="R18" s="1" t="b">
        <f>AND(H19&gt;=-0.02, H19&lt;=0.02)</f>
        <v>1</v>
      </c>
    </row>
    <row r="19" spans="1:18" ht="16.5" customHeight="1" thickBot="1" x14ac:dyDescent="0.3">
      <c r="F19" s="204" t="s">
        <v>16</v>
      </c>
      <c r="G19" s="205"/>
      <c r="H19" s="127">
        <f>AVERAGE(H16:J18)</f>
        <v>1.2149999999999999E-2</v>
      </c>
      <c r="I19" s="128"/>
      <c r="J19" s="129"/>
      <c r="L19" s="116" t="s">
        <v>38</v>
      </c>
      <c r="M19" s="116"/>
      <c r="N19" s="116"/>
      <c r="O19" s="116"/>
      <c r="P19" s="96">
        <f>IF(R18=TRUE, 1, 0)</f>
        <v>1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3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6">L30-N30</f>
        <v>0</v>
      </c>
    </row>
    <row r="31" spans="1:18" ht="18.75" customHeight="1" thickBot="1" x14ac:dyDescent="0.3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6"/>
        <v>0</v>
      </c>
    </row>
    <row r="32" spans="1:18" ht="19.2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6"/>
        <v>0</v>
      </c>
    </row>
    <row r="33" spans="1:16" ht="19.5" customHeight="1" thickBot="1" x14ac:dyDescent="0.3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3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3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3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ht="18.75" customHeight="1" x14ac:dyDescent="0.25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D345AD-647B-40F8-80D3-8561C18A0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Nathan Denney</cp:lastModifiedBy>
  <cp:revision/>
  <cp:lastPrinted>2017-11-15T17:23:59Z</cp:lastPrinted>
  <dcterms:created xsi:type="dcterms:W3CDTF">2015-11-16T19:09:52Z</dcterms:created>
  <dcterms:modified xsi:type="dcterms:W3CDTF">2026-02-24T21:49:52Z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