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ck-Fil-A/04245 - Largo, MD/2 PROJECT DOCUMENTS/"/>
    </mc:Choice>
  </mc:AlternateContent>
  <xr:revisionPtr revIDLastSave="30" documentId="13_ncr:1_{1FC2F945-57B0-437C-842E-A47378DB8D59}" xr6:coauthVersionLast="47" xr6:coauthVersionMax="47" xr10:uidLastSave="{C1469791-3928-44C0-855E-D303162F9575}"/>
  <bookViews>
    <workbookView minimized="1" xWindow="-28110" yWindow="690" windowWidth="43200" windowHeight="16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C16" i="1" s="1"/>
  <c r="D12" i="1"/>
  <c r="C12" i="1"/>
  <c r="C17" i="1" l="1"/>
  <c r="C18" i="1" s="1"/>
  <c r="P12" i="1" l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F12" i="1" s="1"/>
  <c r="E6" i="1"/>
  <c r="E12" i="1" l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<sst xmlns="http://schemas.openxmlformats.org/spreadsheetml/2006/main" count="81" uniqueCount="50">
  <si>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</si>
  <si>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</si>
  <si>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</si>
  <si>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</si>
  <si>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</si>
  <si>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</si>
  <si>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</si>
  <si>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</si>
  <si>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</si>
  <si>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</si>
  <si>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</si>
  <si>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</si>
  <si>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</si>
  <si>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</si>
  <si>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</si>
  <si>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</si>
  <si>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</si>
  <si>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</si>
  <si>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</si>
  <si>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</si>
  <si>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</si>
  <si>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</si>
  <si>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</si>
  <si>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</si>
  <si>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</si>
  <si>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</si>
  <si>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</si>
  <si>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</si>
  <si>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</si>
  <si>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</si>
  <si>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</si>
  <si>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</si>
  <si>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</si>
  <si>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</si>
  <si>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</si>
  <si>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</si>
  <si>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</si>
  <si>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</si>
  <si>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</si>
  <si>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</si>
  <si>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</si>
  <si>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</si>
  <si>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</si>
  <si>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</si>
  <si>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</si>
  <si>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</si>
  <si>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</si>
  <si>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KITCHING</t>
  </si>
  <si>
    <t>SERVING, DT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</si>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</sst>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zoomScale="80" zoomScaleNormal="85" zoomScaleSheetLayoutView="80" workbookViewId="0">
      <selection activeCell="O9" sqref="O9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41</v>
      </c>
      <c r="B6" s="70" t="s">
        <v>47</v>
      </c>
      <c r="C6" s="23">
        <v>9500</v>
      </c>
      <c r="D6" s="24"/>
      <c r="E6" s="23">
        <f t="shared" ref="E6:F7" si="0">C6-G6</f>
        <v>8120</v>
      </c>
      <c r="F6" s="24">
        <f t="shared" si="0"/>
        <v>0</v>
      </c>
      <c r="G6" s="25">
        <v>1380</v>
      </c>
      <c r="H6" s="26"/>
      <c r="I6" s="27">
        <f>G6/C6</f>
        <v>0.14526315789473684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42</v>
      </c>
      <c r="B7" s="71" t="s">
        <v>48</v>
      </c>
      <c r="C7" s="35">
        <v>5600</v>
      </c>
      <c r="D7" s="36"/>
      <c r="E7" s="35">
        <f t="shared" si="0"/>
        <v>4025</v>
      </c>
      <c r="F7" s="36">
        <f t="shared" si="0"/>
        <v>0</v>
      </c>
      <c r="G7" s="37">
        <v>1575</v>
      </c>
      <c r="H7" s="38"/>
      <c r="I7" s="39">
        <f t="shared" ref="I7:J7" si="1">G7/C7</f>
        <v>0.28125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43</v>
      </c>
      <c r="B8" s="71" t="s">
        <v>49</v>
      </c>
      <c r="C8" s="35">
        <v>6400</v>
      </c>
      <c r="D8" s="36"/>
      <c r="E8" s="35">
        <f t="shared" ref="E8" si="2">C8-G8</f>
        <v>4375</v>
      </c>
      <c r="F8" s="36">
        <f t="shared" ref="F8" si="3">D8-H8</f>
        <v>0</v>
      </c>
      <c r="G8" s="37">
        <v>2025</v>
      </c>
      <c r="H8" s="38"/>
      <c r="I8" s="39">
        <f t="shared" ref="I8" si="4">G8/C8</f>
        <v>0.31640625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10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1912</v>
      </c>
      <c r="N9" s="51"/>
      <c r="O9" s="45"/>
      <c r="P9" s="46"/>
      <c r="Q9" s="61"/>
      <c r="R9" s="66"/>
    </row>
    <row r="10" spans="1:21" ht="20.100000000000001" customHeight="1" x14ac:dyDescent="0.2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1402</v>
      </c>
      <c r="N10" s="51"/>
      <c r="O10" s="45"/>
      <c r="P10" s="46"/>
      <c r="Q10" s="61"/>
      <c r="R10" s="66"/>
    </row>
    <row r="11" spans="1:21" ht="20.100000000000001" customHeight="1" thickBot="1" x14ac:dyDescent="0.25">
      <c r="A11" s="102" t="s">
        <v>26</v>
      </c>
      <c r="B11" s="103" t="s">
        <v>44</v>
      </c>
      <c r="C11" s="104"/>
      <c r="D11" s="105"/>
      <c r="E11" s="104"/>
      <c r="F11" s="105"/>
      <c r="G11" s="106"/>
      <c r="H11" s="107"/>
      <c r="I11" s="108"/>
      <c r="J11" s="107"/>
      <c r="K11" s="106"/>
      <c r="L11" s="107"/>
      <c r="M11" s="109"/>
      <c r="N11" s="110"/>
      <c r="O11" s="111">
        <v>700</v>
      </c>
      <c r="P11" s="112"/>
      <c r="Q11" s="61"/>
      <c r="R11" s="66"/>
    </row>
    <row r="12" spans="1:21" ht="20.100000000000001" customHeight="1" thickBot="1" x14ac:dyDescent="0.25">
      <c r="A12" s="189" t="s">
        <v>28</v>
      </c>
      <c r="B12" s="190"/>
      <c r="C12" s="74">
        <f>SUM(C6:C11)</f>
        <v>21500</v>
      </c>
      <c r="D12" s="75">
        <f>SUM(D6:D11)</f>
        <v>0</v>
      </c>
      <c r="E12" s="74">
        <f>SUM(E6:E11)</f>
        <v>16520</v>
      </c>
      <c r="F12" s="75">
        <f>SUM(F6:F11)</f>
        <v>0</v>
      </c>
      <c r="G12" s="76">
        <f>SUM(G6:G11)</f>
        <v>4980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3314</v>
      </c>
      <c r="N12" s="80">
        <f>SUM(N6:N11)</f>
        <v>0</v>
      </c>
      <c r="O12" s="81">
        <f>SUM(O6:O11)</f>
        <v>700</v>
      </c>
      <c r="P12" s="82">
        <f>SUM(P6:P11)</f>
        <v>0</v>
      </c>
      <c r="Q12" s="52"/>
      <c r="R12" s="66"/>
    </row>
    <row r="13" spans="1:21" ht="20.100000000000001" customHeight="1" thickBot="1" x14ac:dyDescent="0.25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25">
      <c r="A14" s="96" t="s">
        <v>29</v>
      </c>
      <c r="B14" s="83"/>
      <c r="C14" s="83"/>
      <c r="D14" s="83"/>
      <c r="F14" s="146" t="s">
        <v>12</v>
      </c>
      <c r="G14" s="147"/>
      <c r="H14" s="120" t="s">
        <v>32</v>
      </c>
      <c r="I14" s="121"/>
      <c r="J14" s="122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38" t="s">
        <v>28</v>
      </c>
      <c r="B15" s="139"/>
      <c r="C15" s="86" t="s">
        <v>7</v>
      </c>
      <c r="D15" s="87" t="s">
        <v>8</v>
      </c>
      <c r="F15" s="148"/>
      <c r="G15" s="149"/>
      <c r="H15" s="123"/>
      <c r="I15" s="124"/>
      <c r="J15" s="125"/>
      <c r="L15" s="117" t="s">
        <v>37</v>
      </c>
      <c r="M15" s="117"/>
      <c r="N15" s="117"/>
      <c r="O15" s="117"/>
      <c r="P15" s="98">
        <f>IF(R14=TRUE, 1, 0)</f>
        <v>1</v>
      </c>
    </row>
    <row r="16" spans="1:21" ht="18.75" customHeight="1" x14ac:dyDescent="0.2">
      <c r="A16" s="140" t="s">
        <v>31</v>
      </c>
      <c r="B16" s="141"/>
      <c r="C16" s="88">
        <f>G12+K12</f>
        <v>4980</v>
      </c>
      <c r="D16" s="89">
        <f>H12+L12</f>
        <v>0</v>
      </c>
      <c r="F16" s="194" t="s">
        <v>13</v>
      </c>
      <c r="G16" s="195"/>
      <c r="H16" s="129"/>
      <c r="I16" s="130"/>
      <c r="J16" s="131"/>
      <c r="L16" s="118"/>
      <c r="M16" s="118"/>
      <c r="N16" s="118"/>
      <c r="O16" s="118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42" t="s">
        <v>30</v>
      </c>
      <c r="B17" s="143"/>
      <c r="C17" s="92">
        <f>M12+O12</f>
        <v>4014</v>
      </c>
      <c r="D17" s="93">
        <f>N12+P12</f>
        <v>0</v>
      </c>
      <c r="F17" s="196" t="s">
        <v>14</v>
      </c>
      <c r="G17" s="197"/>
      <c r="H17" s="132"/>
      <c r="I17" s="133"/>
      <c r="J17" s="134"/>
      <c r="L17" s="119" t="s">
        <v>35</v>
      </c>
      <c r="M17" s="119"/>
      <c r="N17" s="119"/>
      <c r="O17" s="119"/>
      <c r="P17" s="99" t="e">
        <f>IF(R16=TRUE, 1, 0)</f>
        <v>#DIV/0!</v>
      </c>
    </row>
    <row r="18" spans="1:18" ht="18.75" customHeight="1" thickBot="1" x14ac:dyDescent="0.3">
      <c r="A18" s="144" t="s">
        <v>18</v>
      </c>
      <c r="B18" s="145"/>
      <c r="C18" s="90">
        <f>C16-C17</f>
        <v>966</v>
      </c>
      <c r="D18" s="91">
        <f>D16-D17</f>
        <v>0</v>
      </c>
      <c r="F18" s="175" t="s">
        <v>15</v>
      </c>
      <c r="G18" s="176"/>
      <c r="H18" s="135"/>
      <c r="I18" s="136"/>
      <c r="J18" s="137"/>
      <c r="L18" s="118"/>
      <c r="M18" s="118"/>
      <c r="N18" s="118"/>
      <c r="O18" s="118"/>
      <c r="P18" s="100"/>
      <c r="R18" s="1" t="e">
        <f>AND(H19&gt;=-0.02, H19&lt;=0.02)</f>
        <v>#DIV/0!</v>
      </c>
    </row>
    <row r="19" spans="1:18" ht="16.5" customHeight="1" thickBot="1" x14ac:dyDescent="0.25">
      <c r="F19" s="210" t="s">
        <v>16</v>
      </c>
      <c r="G19" s="211"/>
      <c r="H19" s="126" t="e">
        <f>AVERAGE(H16:J18)</f>
        <v>#DIV/0!</v>
      </c>
      <c r="I19" s="127"/>
      <c r="J19" s="128"/>
      <c r="L19" s="115" t="s">
        <v>36</v>
      </c>
      <c r="M19" s="115"/>
      <c r="N19" s="115"/>
      <c r="O19" s="115"/>
      <c r="P19" s="94" t="e">
        <f>IF(R18=TRUE, 1, 0)</f>
        <v>#DIV/0!</v>
      </c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5"/>
      <c r="M20" s="115"/>
      <c r="N20" s="115"/>
      <c r="O20" s="115"/>
      <c r="P20" s="97"/>
    </row>
    <row r="21" spans="1:18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  <c r="Q23" s="67"/>
    </row>
    <row r="24" spans="1:18" ht="20.100000000000001" customHeight="1" x14ac:dyDescent="0.2">
      <c r="A24" s="201"/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3"/>
      <c r="Q24" s="67"/>
    </row>
    <row r="25" spans="1:18" ht="20.100000000000001" customHeight="1" thickBot="1" x14ac:dyDescent="0.25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6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07" t="s">
        <v>19</v>
      </c>
      <c r="B28" s="208"/>
      <c r="C28" s="208"/>
      <c r="D28" s="208"/>
      <c r="E28" s="208"/>
      <c r="F28" s="209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25">
      <c r="A29" s="5" t="s">
        <v>6</v>
      </c>
      <c r="B29" s="156" t="s">
        <v>24</v>
      </c>
      <c r="C29" s="157"/>
      <c r="D29" s="160" t="s">
        <v>23</v>
      </c>
      <c r="E29" s="161"/>
      <c r="F29" s="161"/>
      <c r="G29" s="162"/>
      <c r="H29" s="160" t="s">
        <v>20</v>
      </c>
      <c r="I29" s="162"/>
      <c r="J29" s="161" t="s">
        <v>21</v>
      </c>
      <c r="K29" s="161"/>
      <c r="L29" s="193" t="s">
        <v>3</v>
      </c>
      <c r="M29" s="193"/>
      <c r="N29" s="191" t="s">
        <v>4</v>
      </c>
      <c r="O29" s="192"/>
      <c r="P29" s="58" t="s">
        <v>22</v>
      </c>
    </row>
    <row r="30" spans="1:18" ht="18.75" customHeight="1" thickBot="1" x14ac:dyDescent="0.25">
      <c r="A30" s="59" t="s">
        <v>25</v>
      </c>
      <c r="B30" s="154" t="s">
        <v>39</v>
      </c>
      <c r="C30" s="155"/>
      <c r="D30" s="163"/>
      <c r="E30" s="164"/>
      <c r="F30" s="164"/>
      <c r="G30" s="165"/>
      <c r="H30" s="163" t="s">
        <v>40</v>
      </c>
      <c r="I30" s="165"/>
      <c r="J30" s="169" t="s">
        <v>40</v>
      </c>
      <c r="K30" s="170"/>
      <c r="L30" s="167">
        <v>0</v>
      </c>
      <c r="M30" s="168"/>
      <c r="N30" s="187">
        <v>1080</v>
      </c>
      <c r="O30" s="188"/>
      <c r="P30" s="57">
        <f t="shared" ref="P30:P32" si="6">L30-N30</f>
        <v>-1080</v>
      </c>
    </row>
    <row r="31" spans="1:18" ht="18.75" customHeight="1" thickBot="1" x14ac:dyDescent="0.25">
      <c r="A31" s="60" t="s">
        <v>25</v>
      </c>
      <c r="B31" s="153" t="s">
        <v>39</v>
      </c>
      <c r="C31" s="153"/>
      <c r="D31" s="150"/>
      <c r="E31" s="151"/>
      <c r="F31" s="151"/>
      <c r="G31" s="152"/>
      <c r="H31" s="150" t="s">
        <v>40</v>
      </c>
      <c r="I31" s="152"/>
      <c r="J31" s="173" t="s">
        <v>40</v>
      </c>
      <c r="K31" s="174"/>
      <c r="L31" s="167">
        <v>0</v>
      </c>
      <c r="M31" s="168"/>
      <c r="N31" s="187">
        <v>832</v>
      </c>
      <c r="O31" s="188"/>
      <c r="P31" s="57">
        <f t="shared" ref="P31" si="7">L31-N31</f>
        <v>-832</v>
      </c>
    </row>
    <row r="32" spans="1:18" ht="18.75" customHeight="1" thickBot="1" x14ac:dyDescent="0.25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701</v>
      </c>
      <c r="O32" s="188"/>
      <c r="P32" s="57">
        <f t="shared" si="6"/>
        <v>-701</v>
      </c>
    </row>
    <row r="33" spans="1:16" ht="19.149999999999999" customHeight="1" x14ac:dyDescent="0.2">
      <c r="A33" s="60" t="s">
        <v>25</v>
      </c>
      <c r="B33" s="158" t="s">
        <v>39</v>
      </c>
      <c r="C33" s="159"/>
      <c r="D33" s="150"/>
      <c r="E33" s="151"/>
      <c r="F33" s="151"/>
      <c r="G33" s="152"/>
      <c r="H33" s="150" t="s">
        <v>40</v>
      </c>
      <c r="I33" s="152"/>
      <c r="J33" s="150" t="s">
        <v>40</v>
      </c>
      <c r="K33" s="166"/>
      <c r="L33" s="171">
        <v>0</v>
      </c>
      <c r="M33" s="172"/>
      <c r="N33" s="113">
        <v>390</v>
      </c>
      <c r="O33" s="114"/>
      <c r="P33" s="57">
        <f>L33-N33</f>
        <v>-390</v>
      </c>
    </row>
    <row r="34" spans="1:16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</sheetData>
  <mergeCells count="58"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  <mergeCell ref="F18:G18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7F77F3-CB18-4D36-83CD-216ED6ACA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2023-04-05T17:05:45Z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15214400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