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weetgreen/SG - SOUTHPORT (CHICAGO, IL)/2 DRAWINGS/"/>
    </mc:Choice>
  </mc:AlternateContent>
  <xr:revisionPtr revIDLastSave="0" documentId="8_{D14A0606-DE59-954A-BD34-EEA1BA4EF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2" i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E11" i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<sst xmlns="http://schemas.openxmlformats.org/spreadsheetml/2006/main" count="72" uniqueCount="44">
  <si>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</si>
  <si>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</si>
  <si>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</si>
  <si>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</si>
  <si>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</si>
  <si>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</si>
  <si>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</si>
  <si>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</si>
  <si>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</si>
  <si>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</si>
  <si>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</si>
  <si>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</si>
  <si>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</si>
  <si>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</si>
  <si>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</si>
  <si>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</si>
  <si>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</si>
  <si>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</si>
  <si>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</si>
  <si>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</si>
  <si>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</si>
  <si>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</si>
  <si>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</si>
  <si>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</si>
  <si>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</si>
  <si>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</si>
  <si>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</si>
  <si>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</si>
  <si>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</si>
  <si>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</si>
  <si>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</si>
  <si>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</si>
  <si>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</si>
  <si>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</si>
  <si>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</si>
  <si>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</si>
  <si>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</si>
  <si>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</si>
  <si>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</si>
  <si>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</si>
  <si>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</si>
  <si>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KITCHEN</t>
  </si>
  <si>
    <t>DINING</t>
  </si>
  <si>
    <t>KITCHEN/RR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</si>
</sst>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7" sqref="H17:J17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25">
      <c r="A3" s="91"/>
    </row>
    <row r="4" spans="1:21" ht="20.100000000000001" customHeight="1" thickBot="1" x14ac:dyDescent="0.2">
      <c r="A4" s="6"/>
      <c r="B4" s="8" t="s">
        <v>5</v>
      </c>
      <c r="C4" s="175" t="s">
        <v>0</v>
      </c>
      <c r="D4" s="176"/>
      <c r="E4" s="164" t="s">
        <v>1</v>
      </c>
      <c r="F4" s="162"/>
      <c r="G4" s="181" t="s">
        <v>2</v>
      </c>
      <c r="H4" s="182"/>
      <c r="I4" s="173" t="s">
        <v>25</v>
      </c>
      <c r="J4" s="174"/>
      <c r="K4" s="179" t="s">
        <v>3</v>
      </c>
      <c r="L4" s="180"/>
      <c r="M4" s="177" t="s">
        <v>4</v>
      </c>
      <c r="N4" s="178"/>
      <c r="O4" s="177" t="s">
        <v>36</v>
      </c>
      <c r="P4" s="178"/>
      <c r="Q4" s="7"/>
      <c r="R4" s="61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2">
      <c r="A6" s="71" t="s">
        <v>37</v>
      </c>
      <c r="B6" s="69" t="s">
        <v>41</v>
      </c>
      <c r="C6" s="23">
        <v>1600</v>
      </c>
      <c r="D6" s="24">
        <v>1505</v>
      </c>
      <c r="E6" s="23">
        <f t="shared" ref="E6:F7" si="0">C6-G6</f>
        <v>1290</v>
      </c>
      <c r="F6" s="24">
        <f t="shared" si="0"/>
        <v>1184</v>
      </c>
      <c r="G6" s="25">
        <v>310</v>
      </c>
      <c r="H6" s="26">
        <v>321</v>
      </c>
      <c r="I6" s="27">
        <f>G6/C6</f>
        <v>0.19375000000000001</v>
      </c>
      <c r="J6" s="28">
        <f>H6/D6</f>
        <v>0.21328903654485049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2">
      <c r="A7" s="71" t="s">
        <v>38</v>
      </c>
      <c r="B7" s="69" t="s">
        <v>41</v>
      </c>
      <c r="C7" s="35">
        <v>1600</v>
      </c>
      <c r="D7" s="36">
        <v>1549</v>
      </c>
      <c r="E7" s="35">
        <f t="shared" si="0"/>
        <v>1290</v>
      </c>
      <c r="F7" s="36">
        <f t="shared" si="0"/>
        <v>1206</v>
      </c>
      <c r="G7" s="37">
        <v>310</v>
      </c>
      <c r="H7" s="38">
        <v>343</v>
      </c>
      <c r="I7" s="39">
        <f t="shared" ref="I7:J7" si="1">G7/C7</f>
        <v>0.19375000000000001</v>
      </c>
      <c r="J7" s="40">
        <f t="shared" si="1"/>
        <v>0.22143318269851517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thickBot="1" x14ac:dyDescent="0.2">
      <c r="A8" s="71" t="s">
        <v>39</v>
      </c>
      <c r="B8" s="70" t="s">
        <v>42</v>
      </c>
      <c r="C8" s="35">
        <v>1600</v>
      </c>
      <c r="D8" s="36">
        <v>1631</v>
      </c>
      <c r="E8" s="35">
        <f t="shared" ref="E8:E9" si="2">C8-G8</f>
        <v>1125</v>
      </c>
      <c r="F8" s="36">
        <f t="shared" ref="F8:F9" si="3">D8-H8</f>
        <v>1159</v>
      </c>
      <c r="G8" s="37">
        <v>475</v>
      </c>
      <c r="H8" s="38">
        <v>472</v>
      </c>
      <c r="I8" s="39">
        <f t="shared" ref="I8:I9" si="4">G8/C8</f>
        <v>0.296875</v>
      </c>
      <c r="J8" s="40">
        <f t="shared" ref="J8:J9" si="5">H8/D8</f>
        <v>0.28939301042305332</v>
      </c>
      <c r="K8" s="41"/>
      <c r="L8" s="42"/>
      <c r="M8" s="43"/>
      <c r="N8" s="44"/>
      <c r="O8" s="45"/>
      <c r="P8" s="46"/>
      <c r="Q8" s="60"/>
      <c r="R8" s="65"/>
    </row>
    <row r="9" spans="1:21" ht="19.5" customHeight="1" x14ac:dyDescent="0.15">
      <c r="A9" s="71" t="s">
        <v>40</v>
      </c>
      <c r="B9" s="70" t="s">
        <v>42</v>
      </c>
      <c r="C9" s="35">
        <v>1600</v>
      </c>
      <c r="D9" s="36">
        <v>1494</v>
      </c>
      <c r="E9" s="35">
        <f t="shared" si="2"/>
        <v>1125</v>
      </c>
      <c r="F9" s="36">
        <f t="shared" si="3"/>
        <v>1022</v>
      </c>
      <c r="G9" s="37">
        <v>475</v>
      </c>
      <c r="H9" s="38">
        <v>472</v>
      </c>
      <c r="I9" s="39">
        <f t="shared" si="4"/>
        <v>0.296875</v>
      </c>
      <c r="J9" s="40">
        <f t="shared" si="5"/>
        <v>0.31593038821954483</v>
      </c>
      <c r="K9" s="41"/>
      <c r="L9" s="42"/>
      <c r="M9" s="43"/>
      <c r="N9" s="44"/>
      <c r="O9" s="45"/>
      <c r="P9" s="46"/>
      <c r="Q9" s="60"/>
      <c r="R9" s="65"/>
    </row>
    <row r="10" spans="1:21" ht="20.100000000000001" customHeight="1" thickBot="1" x14ac:dyDescent="0.2">
      <c r="A10" s="81" t="s">
        <v>10</v>
      </c>
      <c r="B10" s="82" t="s">
        <v>43</v>
      </c>
      <c r="C10" s="83"/>
      <c r="D10" s="84"/>
      <c r="E10" s="85"/>
      <c r="F10" s="84"/>
      <c r="G10" s="86"/>
      <c r="H10" s="49"/>
      <c r="I10" s="48"/>
      <c r="J10" s="49"/>
      <c r="K10" s="86"/>
      <c r="L10" s="49"/>
      <c r="M10" s="87"/>
      <c r="N10" s="88"/>
      <c r="O10" s="50">
        <v>1720</v>
      </c>
      <c r="P10" s="51">
        <v>1638</v>
      </c>
      <c r="Q10" s="60"/>
      <c r="R10" s="65"/>
    </row>
    <row r="11" spans="1:21" ht="20.100000000000001" customHeight="1" thickBot="1" x14ac:dyDescent="0.2">
      <c r="A11" s="183" t="s">
        <v>26</v>
      </c>
      <c r="B11" s="184"/>
      <c r="C11" s="72">
        <f>SUM(C6:C10)</f>
        <v>6400</v>
      </c>
      <c r="D11" s="73">
        <f>SUM(D6:D10)</f>
        <v>6179</v>
      </c>
      <c r="E11" s="72">
        <f>SUM(E6:E10)</f>
        <v>4830</v>
      </c>
      <c r="F11" s="73">
        <f>SUM(F6:F10)</f>
        <v>4571</v>
      </c>
      <c r="G11" s="74">
        <f>SUM(G6:G10)</f>
        <v>1570</v>
      </c>
      <c r="H11" s="75">
        <f>SUM(H6:H10)</f>
        <v>1608</v>
      </c>
      <c r="I11" s="76"/>
      <c r="J11" s="77"/>
      <c r="K11" s="74">
        <f>SUM(K6:K10)</f>
        <v>0</v>
      </c>
      <c r="L11" s="75">
        <f>SUM(L6:L10)</f>
        <v>0</v>
      </c>
      <c r="M11" s="107">
        <f>SUM(M6:M10)</f>
        <v>0</v>
      </c>
      <c r="N11" s="78">
        <f>SUM(N6:N10)</f>
        <v>0</v>
      </c>
      <c r="O11" s="79">
        <f>SUM(O6:O10)</f>
        <v>1720</v>
      </c>
      <c r="P11" s="80">
        <f>SUM(P6:P10)</f>
        <v>1638</v>
      </c>
      <c r="Q11" s="47"/>
      <c r="R11" s="65"/>
    </row>
    <row r="12" spans="1:21" ht="20.100000000000001" customHeight="1" thickBot="1" x14ac:dyDescent="0.2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47"/>
      <c r="Q12" s="65"/>
    </row>
    <row r="13" spans="1:21" ht="20.100000000000001" customHeight="1" thickBot="1" x14ac:dyDescent="0.2">
      <c r="A13" s="102" t="s">
        <v>27</v>
      </c>
      <c r="B13" s="89"/>
      <c r="C13" s="89"/>
      <c r="D13" s="89"/>
      <c r="F13" s="151" t="s">
        <v>11</v>
      </c>
      <c r="G13" s="152"/>
      <c r="H13" s="125" t="s">
        <v>30</v>
      </c>
      <c r="I13" s="126"/>
      <c r="J13" s="127"/>
      <c r="L13" s="101" t="s">
        <v>32</v>
      </c>
      <c r="M13" s="90"/>
      <c r="N13" s="90"/>
      <c r="O13" s="90"/>
      <c r="P13" s="90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2">
      <c r="A14" s="143" t="s">
        <v>26</v>
      </c>
      <c r="B14" s="144"/>
      <c r="C14" s="92" t="s">
        <v>7</v>
      </c>
      <c r="D14" s="93" t="s">
        <v>8</v>
      </c>
      <c r="F14" s="153"/>
      <c r="G14" s="154"/>
      <c r="H14" s="128"/>
      <c r="I14" s="129"/>
      <c r="J14" s="130"/>
      <c r="L14" s="122" t="s">
        <v>35</v>
      </c>
      <c r="M14" s="122"/>
      <c r="N14" s="122"/>
      <c r="O14" s="122"/>
      <c r="P14" s="104">
        <f>IF(R13=TRUE, 1, 0)</f>
        <v>1</v>
      </c>
    </row>
    <row r="15" spans="1:21" ht="18.75" customHeight="1" x14ac:dyDescent="0.15">
      <c r="A15" s="145" t="s">
        <v>29</v>
      </c>
      <c r="B15" s="146"/>
      <c r="C15" s="94">
        <f>G11+K11</f>
        <v>1570</v>
      </c>
      <c r="D15" s="95">
        <f>H11+L11</f>
        <v>1608</v>
      </c>
      <c r="F15" s="192" t="s">
        <v>12</v>
      </c>
      <c r="G15" s="193"/>
      <c r="H15" s="134">
        <v>-1.6999999999999999E-3</v>
      </c>
      <c r="I15" s="135"/>
      <c r="J15" s="136"/>
      <c r="L15" s="123"/>
      <c r="M15" s="123"/>
      <c r="N15" s="123"/>
      <c r="O15" s="123"/>
      <c r="P15" s="106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">
      <c r="A16" s="147" t="s">
        <v>28</v>
      </c>
      <c r="B16" s="148"/>
      <c r="C16" s="98">
        <f>M11+O11</f>
        <v>1720</v>
      </c>
      <c r="D16" s="99">
        <f>N11+P11</f>
        <v>1638</v>
      </c>
      <c r="F16" s="194" t="s">
        <v>13</v>
      </c>
      <c r="G16" s="195"/>
      <c r="H16" s="137">
        <v>1.4E-3</v>
      </c>
      <c r="I16" s="138"/>
      <c r="J16" s="139"/>
      <c r="L16" s="124" t="s">
        <v>33</v>
      </c>
      <c r="M16" s="124"/>
      <c r="N16" s="124"/>
      <c r="O16" s="124"/>
      <c r="P16" s="105">
        <f>IF(R15=TRUE, 1, 0)</f>
        <v>1</v>
      </c>
    </row>
    <row r="17" spans="1:18" ht="18.75" customHeight="1" thickBot="1" x14ac:dyDescent="0.2">
      <c r="A17" s="149" t="s">
        <v>17</v>
      </c>
      <c r="B17" s="150"/>
      <c r="C17" s="96">
        <f>C15-C16</f>
        <v>-150</v>
      </c>
      <c r="D17" s="97">
        <f>D15-D16</f>
        <v>-30</v>
      </c>
      <c r="F17" s="155" t="s">
        <v>14</v>
      </c>
      <c r="G17" s="156"/>
      <c r="H17" s="140">
        <v>-2.0000000000000001E-4</v>
      </c>
      <c r="I17" s="141"/>
      <c r="J17" s="142"/>
      <c r="L17" s="123"/>
      <c r="M17" s="123"/>
      <c r="N17" s="123"/>
      <c r="O17" s="123"/>
      <c r="P17" s="106"/>
      <c r="R17" s="1" t="b">
        <f>AND(H18&gt;=-0.02, H18&lt;=0.02)</f>
        <v>1</v>
      </c>
    </row>
    <row r="18" spans="1:18" ht="16.5" customHeight="1" thickBot="1" x14ac:dyDescent="0.2">
      <c r="F18" s="208" t="s">
        <v>15</v>
      </c>
      <c r="G18" s="209"/>
      <c r="H18" s="131">
        <f>AVERAGE(H15:J17)</f>
        <v>-1.6666666666666663E-4</v>
      </c>
      <c r="I18" s="132"/>
      <c r="J18" s="133"/>
      <c r="L18" s="120" t="s">
        <v>34</v>
      </c>
      <c r="M18" s="120"/>
      <c r="N18" s="120"/>
      <c r="O18" s="120"/>
      <c r="P18" s="100">
        <f>IF(R17=TRUE, 1, 0)</f>
        <v>1</v>
      </c>
    </row>
    <row r="19" spans="1:18" ht="13.7" customHeigh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0"/>
      <c r="M19" s="120"/>
      <c r="N19" s="120"/>
      <c r="O19" s="120"/>
      <c r="P19" s="103"/>
    </row>
    <row r="20" spans="1:18" ht="13.7" customHeight="1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4"/>
      <c r="M20" s="54"/>
      <c r="N20" s="55"/>
      <c r="O20" s="55"/>
      <c r="P20" s="7"/>
      <c r="Q20" s="7"/>
    </row>
    <row r="21" spans="1:18" ht="13.5" customHeight="1" thickBot="1" x14ac:dyDescent="0.2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  <c r="Q22" s="66"/>
    </row>
    <row r="23" spans="1:18" ht="20.100000000000001" customHeight="1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  <c r="Q23" s="66"/>
    </row>
    <row r="24" spans="1:18" ht="20.100000000000001" customHeight="1" thickBot="1" x14ac:dyDescent="0.2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205" t="s">
        <v>18</v>
      </c>
      <c r="B27" s="206"/>
      <c r="C27" s="206"/>
      <c r="D27" s="206"/>
      <c r="E27" s="206"/>
      <c r="F27" s="207"/>
      <c r="G27" s="52"/>
      <c r="H27" s="52"/>
      <c r="I27" s="52"/>
      <c r="J27" s="52"/>
      <c r="K27" s="52"/>
      <c r="L27" s="52"/>
      <c r="M27" s="52"/>
      <c r="N27" s="52"/>
      <c r="O27" s="52"/>
      <c r="P27" s="47"/>
      <c r="Q27" s="53"/>
    </row>
    <row r="28" spans="1:18" ht="19.149999999999999" customHeight="1" thickBot="1" x14ac:dyDescent="0.2">
      <c r="A28" s="5" t="s">
        <v>6</v>
      </c>
      <c r="B28" s="160" t="s">
        <v>23</v>
      </c>
      <c r="C28" s="161"/>
      <c r="D28" s="162" t="s">
        <v>22</v>
      </c>
      <c r="E28" s="163"/>
      <c r="F28" s="163"/>
      <c r="G28" s="164"/>
      <c r="H28" s="162" t="s">
        <v>19</v>
      </c>
      <c r="I28" s="164"/>
      <c r="J28" s="163" t="s">
        <v>20</v>
      </c>
      <c r="K28" s="163"/>
      <c r="L28" s="191" t="s">
        <v>3</v>
      </c>
      <c r="M28" s="191"/>
      <c r="N28" s="187" t="s">
        <v>4</v>
      </c>
      <c r="O28" s="188"/>
      <c r="P28" s="57" t="s">
        <v>21</v>
      </c>
    </row>
    <row r="29" spans="1:18" ht="18.75" customHeight="1" thickBot="1" x14ac:dyDescent="0.2">
      <c r="A29" s="58" t="s">
        <v>24</v>
      </c>
      <c r="B29" s="158"/>
      <c r="C29" s="159"/>
      <c r="D29" s="165"/>
      <c r="E29" s="166"/>
      <c r="F29" s="166"/>
      <c r="G29" s="167"/>
      <c r="H29" s="165"/>
      <c r="I29" s="167"/>
      <c r="J29" s="171"/>
      <c r="K29" s="172"/>
      <c r="L29" s="169"/>
      <c r="M29" s="170"/>
      <c r="N29" s="189"/>
      <c r="O29" s="190"/>
      <c r="P29" s="56">
        <f t="shared" ref="P29:P37" si="6">L29-N29</f>
        <v>0</v>
      </c>
    </row>
    <row r="30" spans="1:18" ht="18.75" customHeight="1" thickBot="1" x14ac:dyDescent="0.2">
      <c r="A30" s="59" t="s">
        <v>24</v>
      </c>
      <c r="B30" s="157"/>
      <c r="C30" s="157"/>
      <c r="D30" s="112"/>
      <c r="E30" s="113"/>
      <c r="F30" s="113"/>
      <c r="G30" s="114"/>
      <c r="H30" s="112"/>
      <c r="I30" s="114"/>
      <c r="J30" s="185"/>
      <c r="K30" s="186"/>
      <c r="L30" s="169"/>
      <c r="M30" s="170"/>
      <c r="N30" s="189"/>
      <c r="O30" s="190"/>
      <c r="P30" s="56">
        <f t="shared" si="6"/>
        <v>0</v>
      </c>
    </row>
    <row r="31" spans="1:18" ht="19.149999999999999" customHeight="1" thickBot="1" x14ac:dyDescent="0.2">
      <c r="A31" s="59" t="s">
        <v>24</v>
      </c>
      <c r="B31" s="110"/>
      <c r="C31" s="111"/>
      <c r="D31" s="112"/>
      <c r="E31" s="113"/>
      <c r="F31" s="113"/>
      <c r="G31" s="114"/>
      <c r="H31" s="112"/>
      <c r="I31" s="114"/>
      <c r="J31" s="112"/>
      <c r="K31" s="168"/>
      <c r="L31" s="115"/>
      <c r="M31" s="116"/>
      <c r="N31" s="108"/>
      <c r="O31" s="109"/>
      <c r="P31" s="56">
        <f t="shared" si="6"/>
        <v>0</v>
      </c>
    </row>
    <row r="32" spans="1:18" ht="19.5" customHeight="1" thickBot="1" x14ac:dyDescent="0.2">
      <c r="A32" s="58" t="s">
        <v>24</v>
      </c>
      <c r="B32" s="117"/>
      <c r="C32" s="118"/>
      <c r="D32" s="110"/>
      <c r="E32" s="119"/>
      <c r="F32" s="119"/>
      <c r="G32" s="111"/>
      <c r="H32" s="110"/>
      <c r="I32" s="111"/>
      <c r="J32" s="110"/>
      <c r="K32" s="111"/>
      <c r="L32" s="115"/>
      <c r="M32" s="116"/>
      <c r="N32" s="108"/>
      <c r="O32" s="109"/>
      <c r="P32" s="56">
        <f t="shared" si="6"/>
        <v>0</v>
      </c>
    </row>
    <row r="33" spans="1:16" ht="19.5" customHeight="1" thickBot="1" x14ac:dyDescent="0.2">
      <c r="A33" s="59" t="s">
        <v>24</v>
      </c>
      <c r="B33" s="110"/>
      <c r="C33" s="111"/>
      <c r="D33" s="112"/>
      <c r="E33" s="113"/>
      <c r="F33" s="113"/>
      <c r="G33" s="114"/>
      <c r="H33" s="112"/>
      <c r="I33" s="114"/>
      <c r="J33" s="112"/>
      <c r="K33" s="114"/>
      <c r="L33" s="115"/>
      <c r="M33" s="116"/>
      <c r="N33" s="108"/>
      <c r="O33" s="109"/>
      <c r="P33" s="56">
        <f t="shared" si="6"/>
        <v>0</v>
      </c>
    </row>
    <row r="34" spans="1:16" ht="19.5" customHeight="1" thickBot="1" x14ac:dyDescent="0.2">
      <c r="A34" s="59" t="s">
        <v>24</v>
      </c>
      <c r="B34" s="110"/>
      <c r="C34" s="111"/>
      <c r="D34" s="112"/>
      <c r="E34" s="113"/>
      <c r="F34" s="113"/>
      <c r="G34" s="114"/>
      <c r="H34" s="112"/>
      <c r="I34" s="114"/>
      <c r="J34" s="112"/>
      <c r="K34" s="114"/>
      <c r="L34" s="115"/>
      <c r="M34" s="116"/>
      <c r="N34" s="108"/>
      <c r="O34" s="109"/>
      <c r="P34" s="56">
        <f t="shared" si="6"/>
        <v>0</v>
      </c>
    </row>
    <row r="35" spans="1:16" ht="19.5" customHeight="1" thickBot="1" x14ac:dyDescent="0.2">
      <c r="A35" s="58" t="s">
        <v>24</v>
      </c>
      <c r="B35" s="117"/>
      <c r="C35" s="118"/>
      <c r="D35" s="110"/>
      <c r="E35" s="119"/>
      <c r="F35" s="119"/>
      <c r="G35" s="111"/>
      <c r="H35" s="110"/>
      <c r="I35" s="111"/>
      <c r="J35" s="110"/>
      <c r="K35" s="111"/>
      <c r="L35" s="115"/>
      <c r="M35" s="116"/>
      <c r="N35" s="108"/>
      <c r="O35" s="109"/>
      <c r="P35" s="56">
        <f t="shared" si="6"/>
        <v>0</v>
      </c>
    </row>
    <row r="36" spans="1:16" ht="19.5" customHeight="1" thickBot="1" x14ac:dyDescent="0.2">
      <c r="A36" s="59" t="s">
        <v>24</v>
      </c>
      <c r="B36" s="110"/>
      <c r="C36" s="111"/>
      <c r="D36" s="112"/>
      <c r="E36" s="113"/>
      <c r="F36" s="113"/>
      <c r="G36" s="114"/>
      <c r="H36" s="112"/>
      <c r="I36" s="114"/>
      <c r="J36" s="112"/>
      <c r="K36" s="114"/>
      <c r="L36" s="115"/>
      <c r="M36" s="116"/>
      <c r="N36" s="108"/>
      <c r="O36" s="109"/>
      <c r="P36" s="56">
        <f t="shared" si="6"/>
        <v>0</v>
      </c>
    </row>
    <row r="37" spans="1:16" ht="18.75" customHeight="1" x14ac:dyDescent="0.15">
      <c r="A37" s="59" t="s">
        <v>24</v>
      </c>
      <c r="B37" s="110"/>
      <c r="C37" s="111"/>
      <c r="D37" s="112"/>
      <c r="E37" s="113"/>
      <c r="F37" s="113"/>
      <c r="G37" s="114"/>
      <c r="H37" s="112"/>
      <c r="I37" s="114"/>
      <c r="J37" s="112"/>
      <c r="K37" s="114"/>
      <c r="L37" s="115"/>
      <c r="M37" s="116"/>
      <c r="N37" s="108"/>
      <c r="O37" s="109"/>
      <c r="P37" s="56">
        <f t="shared" si="6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47EFC-AC7A-4DCB-A500-9F2FB7C6904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2024-05-02T16:37:10Z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