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5138\Desktop\"/>
    </mc:Choice>
  </mc:AlternateContent>
  <xr:revisionPtr revIDLastSave="0" documentId="13_ncr:1_{34096BBB-899E-4484-BD46-E1061EB892A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UMMARY (2)" sheetId="1" r:id="rId1"/>
  </sheets>
  <definedNames>
    <definedName name="_xlnm.Print_Area" localSheetId="0">'SUMMARY (2)'!$A$1:$P$31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F10" i="1"/>
  <c r="E10" i="1"/>
  <c r="O18" i="1"/>
  <c r="E8" i="1"/>
  <c r="F8" i="1"/>
  <c r="I8" i="1"/>
  <c r="J8" i="1"/>
  <c r="E9" i="1"/>
  <c r="F9" i="1"/>
  <c r="I9" i="1"/>
  <c r="J9" i="1"/>
  <c r="P39" i="1" l="1"/>
  <c r="P40" i="1"/>
  <c r="P41" i="1"/>
  <c r="P42" i="1"/>
  <c r="P43" i="1"/>
  <c r="P44" i="1"/>
  <c r="P18" i="1" l="1"/>
  <c r="N18" i="1"/>
  <c r="M18" i="1"/>
  <c r="L18" i="1"/>
  <c r="K18" i="1"/>
  <c r="H18" i="1"/>
  <c r="G18" i="1"/>
  <c r="D18" i="1"/>
  <c r="C18" i="1"/>
  <c r="H25" i="1" l="1"/>
  <c r="P38" i="1"/>
  <c r="P37" i="1"/>
  <c r="P36" i="1"/>
  <c r="T22" i="1" l="1"/>
  <c r="R24" i="1"/>
  <c r="P25" i="1" s="1"/>
  <c r="D23" i="1" l="1"/>
  <c r="C23" i="1"/>
  <c r="D22" i="1"/>
  <c r="C22" i="1"/>
  <c r="C24" i="1" l="1"/>
  <c r="T20" i="1" s="1"/>
  <c r="D24" i="1"/>
  <c r="U22" i="1" s="1"/>
  <c r="R22" i="1" s="1"/>
  <c r="J7" i="1"/>
  <c r="J6" i="1"/>
  <c r="I7" i="1"/>
  <c r="I6" i="1"/>
  <c r="U20" i="1" l="1"/>
  <c r="R20" i="1" s="1"/>
  <c r="P21" i="1" s="1"/>
  <c r="P23" i="1"/>
  <c r="F7" i="1"/>
  <c r="E7" i="1"/>
  <c r="F6" i="1"/>
  <c r="E6" i="1"/>
  <c r="E18" i="1" l="1"/>
  <c r="F18" i="1"/>
</calcChain>
</file>

<file path=xl/sharedStrings.xml><?xml version="1.0" encoding="utf-8"?>
<sst xmlns="http://schemas.openxmlformats.org/spreadsheetml/2006/main" count="87" uniqueCount="58">
  <si>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</si>
  <si>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</si>
  <si>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</si>
  <si>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</si>
  <si>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</si>
  <si>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</si>
  <si>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</si>
  <si>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</si>
  <si>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</si>
  <si>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</si>
  <si>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</si>
  <si>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</si>
  <si>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</si>
  <si>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</si>
  <si>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</si>
  <si>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</si>
  <si>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</si>
  <si>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</si>
  <si>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</si>
  <si>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</si>
  <si>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</si>
  <si>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</si>
  <si>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</si>
  <si>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</si>
  <si>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</si>
  <si>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</si>
  <si>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</si>
  <si>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EF-3</t>
  </si>
  <si>
    <t>EF-4</t>
  </si>
  <si>
    <t>EF-5</t>
  </si>
  <si>
    <t>EF-6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</si>
  <si>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</si>
  <si>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</si>
  <si>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</si>
  <si>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</si>
  <si>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</si>
  <si>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</si>
  <si>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</si>
  <si>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</si>
  <si>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</si>
  <si>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</si>
  <si>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</si>
  <si>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</si>
  <si>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EX-FCU1</t>
  </si>
  <si>
    <t>EX-FCU2</t>
  </si>
  <si>
    <t>EX-FCU3</t>
  </si>
  <si>
    <t>EF-7</t>
  </si>
  <si>
    <t>RESTROOM</t>
  </si>
  <si>
    <t>ADDITION</t>
  </si>
  <si>
    <t>SURGERY</t>
  </si>
  <si>
    <t>CAT WARD</t>
  </si>
  <si>
    <t>DENTAL</t>
  </si>
  <si>
    <t>TREATMENT</t>
  </si>
  <si>
    <t>MAIN BUILDING</t>
  </si>
  <si>
    <t>EXAM RMS, OFFICES</t>
  </si>
  <si>
    <t>NEW FCU</t>
  </si>
  <si>
    <t>BREAKROOM</t>
  </si>
  <si>
    <t>ROOM PRESSURES: SURGERY: +0.007", DOG WARD: -0.001", ISO: -0.009", CAT WARD: +0.0002"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</si>
</sst>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80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tted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double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40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9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1" fillId="0" borderId="46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3" xfId="0" applyFont="1" applyBorder="1" applyAlignment="1">
      <alignment vertical="center"/>
    </xf>
    <xf numFmtId="0" fontId="5" fillId="0" borderId="54" xfId="0" applyFont="1" applyBorder="1" applyAlignment="1">
      <alignment vertical="center"/>
    </xf>
    <xf numFmtId="0" fontId="1" fillId="0" borderId="55" xfId="0" applyFont="1" applyBorder="1" applyAlignment="1">
      <alignment horizontal="left" vertical="center"/>
    </xf>
    <xf numFmtId="0" fontId="1" fillId="0" borderId="56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7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5" fillId="0" borderId="58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9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6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61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60" xfId="0" applyFont="1" applyFill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62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4" xfId="0" applyFont="1" applyFill="1" applyBorder="1" applyAlignment="1">
      <alignment horizontal="right" vertical="center"/>
    </xf>
    <xf numFmtId="0" fontId="1" fillId="0" borderId="63" xfId="0" applyFont="1" applyBorder="1" applyAlignment="1">
      <alignment vertical="center"/>
    </xf>
    <xf numFmtId="0" fontId="1" fillId="0" borderId="65" xfId="0" applyFont="1" applyBorder="1" applyAlignment="1">
      <alignment horizontal="left" vertical="center"/>
    </xf>
    <xf numFmtId="0" fontId="5" fillId="0" borderId="66" xfId="0" applyFont="1" applyBorder="1" applyAlignment="1">
      <alignment vertical="center"/>
    </xf>
    <xf numFmtId="0" fontId="2" fillId="0" borderId="67" xfId="0" applyFont="1" applyBorder="1" applyAlignment="1">
      <alignment horizontal="center" vertical="center"/>
    </xf>
    <xf numFmtId="0" fontId="2" fillId="0" borderId="68" xfId="0" applyFont="1" applyBorder="1" applyAlignment="1">
      <alignment horizontal="center" vertical="center"/>
    </xf>
    <xf numFmtId="164" fontId="2" fillId="0" borderId="69" xfId="0" applyNumberFormat="1" applyFont="1" applyBorder="1" applyAlignment="1">
      <alignment horizontal="center" vertical="center"/>
    </xf>
    <xf numFmtId="164" fontId="2" fillId="0" borderId="70" xfId="0" applyNumberFormat="1" applyFont="1" applyBorder="1" applyAlignment="1">
      <alignment horizontal="center" vertical="center"/>
    </xf>
    <xf numFmtId="0" fontId="2" fillId="2" borderId="67" xfId="0" applyFont="1" applyFill="1" applyBorder="1" applyAlignment="1">
      <alignment horizontal="center" vertical="center"/>
    </xf>
    <xf numFmtId="0" fontId="2" fillId="2" borderId="68" xfId="0" applyFont="1" applyFill="1" applyBorder="1" applyAlignment="1">
      <alignment horizontal="center" vertical="center"/>
    </xf>
    <xf numFmtId="0" fontId="8" fillId="2" borderId="71" xfId="0" applyFont="1" applyFill="1" applyBorder="1" applyAlignment="1">
      <alignment horizontal="center" vertical="center"/>
    </xf>
    <xf numFmtId="0" fontId="8" fillId="2" borderId="72" xfId="0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0" fontId="8" fillId="2" borderId="68" xfId="0" applyFont="1" applyFill="1" applyBorder="1" applyAlignment="1">
      <alignment horizontal="center" vertical="center"/>
    </xf>
    <xf numFmtId="0" fontId="1" fillId="0" borderId="67" xfId="0" applyFont="1" applyBorder="1" applyAlignment="1">
      <alignment horizontal="center" vertical="center"/>
    </xf>
    <xf numFmtId="0" fontId="1" fillId="0" borderId="68" xfId="0" applyFont="1" applyBorder="1" applyAlignment="1">
      <alignment horizontal="center" vertical="center"/>
    </xf>
    <xf numFmtId="0" fontId="8" fillId="0" borderId="73" xfId="0" applyFont="1" applyBorder="1" applyAlignment="1">
      <alignment horizontal="center" vertical="center"/>
    </xf>
    <xf numFmtId="0" fontId="5" fillId="0" borderId="75" xfId="0" applyFont="1" applyBorder="1" applyAlignment="1">
      <alignment vertical="center"/>
    </xf>
    <xf numFmtId="0" fontId="1" fillId="2" borderId="76" xfId="0" applyFont="1" applyFill="1" applyBorder="1" applyAlignment="1">
      <alignment horizontal="center" vertical="center"/>
    </xf>
    <xf numFmtId="0" fontId="0" fillId="2" borderId="77" xfId="0" applyFill="1" applyBorder="1" applyAlignment="1">
      <alignment horizontal="center" vertical="center"/>
    </xf>
    <xf numFmtId="0" fontId="0" fillId="2" borderId="76" xfId="0" applyFill="1" applyBorder="1" applyAlignment="1">
      <alignment horizontal="center" vertical="center"/>
    </xf>
    <xf numFmtId="0" fontId="2" fillId="2" borderId="76" xfId="0" applyFont="1" applyFill="1" applyBorder="1" applyAlignment="1">
      <alignment horizontal="center" vertical="center"/>
    </xf>
    <xf numFmtId="0" fontId="2" fillId="2" borderId="77" xfId="0" applyFont="1" applyFill="1" applyBorder="1" applyAlignment="1">
      <alignment horizontal="center" vertical="center"/>
    </xf>
    <xf numFmtId="0" fontId="2" fillId="2" borderId="78" xfId="0" applyFont="1" applyFill="1" applyBorder="1" applyAlignment="1">
      <alignment horizontal="center" vertical="center"/>
    </xf>
    <xf numFmtId="0" fontId="8" fillId="2" borderId="78" xfId="0" applyFont="1" applyFill="1" applyBorder="1" applyAlignment="1">
      <alignment horizontal="center" vertical="center"/>
    </xf>
    <xf numFmtId="0" fontId="8" fillId="2" borderId="79" xfId="0" applyFont="1" applyFill="1" applyBorder="1" applyAlignment="1">
      <alignment horizontal="center" vertical="center"/>
    </xf>
    <xf numFmtId="0" fontId="8" fillId="0" borderId="76" xfId="0" applyFont="1" applyBorder="1" applyAlignment="1">
      <alignment horizontal="center" vertical="center"/>
    </xf>
    <xf numFmtId="0" fontId="8" fillId="0" borderId="7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74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0" fillId="0" borderId="48" xfId="0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3" xfId="0" applyFont="1" applyBorder="1" applyAlignment="1">
      <alignment horizontal="left" vertical="center" wrapText="1"/>
    </xf>
    <xf numFmtId="0" fontId="5" fillId="0" borderId="64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50" xfId="0" applyNumberFormat="1" applyFont="1" applyBorder="1" applyAlignment="1">
      <alignment horizontal="center" vertical="center"/>
    </xf>
    <xf numFmtId="165" fontId="15" fillId="0" borderId="51" xfId="0" applyNumberFormat="1" applyFont="1" applyBorder="1" applyAlignment="1">
      <alignment horizontal="center" vertical="center"/>
    </xf>
    <xf numFmtId="165" fontId="15" fillId="0" borderId="52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51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50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/>
    </xf>
    <xf numFmtId="49" fontId="1" fillId="0" borderId="47" xfId="0" applyNumberFormat="1" applyFont="1" applyBorder="1" applyAlignment="1">
      <alignment horizontal="center" vertical="center"/>
    </xf>
    <xf numFmtId="49" fontId="1" fillId="0" borderId="48" xfId="0" applyNumberFormat="1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94"/>
  <sheetViews>
    <sheetView showGridLines="0" tabSelected="1" view="pageBreakPreview" topLeftCell="A2" zoomScale="55" zoomScaleNormal="55" zoomScaleSheetLayoutView="55" workbookViewId="0">
      <selection activeCell="H8" sqref="H8"/>
    </sheetView>
  </sheetViews>
  <sheetFormatPr defaultColWidth="9.109375" defaultRowHeight="13.2" x14ac:dyDescent="0.25"/>
  <cols>
    <col min="1" max="1" width="10.5546875" style="1" customWidth="1"/>
    <col min="2" max="2" width="10.88671875" style="1" customWidth="1"/>
    <col min="3" max="3" width="10.6640625" style="1" customWidth="1"/>
    <col min="4" max="4" width="9.6640625" style="1" customWidth="1"/>
    <col min="5" max="5" width="9.5546875" style="1" customWidth="1"/>
    <col min="6" max="6" width="10" style="1" customWidth="1"/>
    <col min="7" max="7" width="8.554687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44140625" style="1" customWidth="1"/>
    <col min="12" max="12" width="7.6640625" style="1" customWidth="1"/>
    <col min="13" max="13" width="8.33203125" style="1" customWidth="1"/>
    <col min="14" max="14" width="7.5546875" style="1" customWidth="1"/>
    <col min="15" max="15" width="8" style="1" bestFit="1" customWidth="1"/>
    <col min="16" max="16" width="9.1093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18" ht="165.75" customHeight="1" x14ac:dyDescent="0.25"/>
    <row r="2" spans="1:18" ht="21.75" customHeight="1" x14ac:dyDescent="0.3">
      <c r="A2" s="201" t="s">
        <v>37</v>
      </c>
      <c r="B2" s="201"/>
      <c r="C2" s="201"/>
      <c r="D2" s="201"/>
      <c r="E2" s="201"/>
      <c r="F2" s="201"/>
      <c r="G2" s="201"/>
      <c r="H2" s="201"/>
      <c r="I2" s="201"/>
      <c r="J2" s="201"/>
      <c r="K2" s="201"/>
      <c r="L2" s="201"/>
      <c r="M2" s="201"/>
      <c r="N2" s="201"/>
      <c r="O2" s="201"/>
      <c r="P2" s="201"/>
    </row>
    <row r="3" spans="1:18" ht="9.75" customHeight="1" thickBot="1" x14ac:dyDescent="0.35">
      <c r="A3" s="96"/>
    </row>
    <row r="4" spans="1:18" ht="20.100000000000001" customHeight="1" thickBot="1" x14ac:dyDescent="0.3">
      <c r="A4" s="6"/>
      <c r="B4" s="8" t="s">
        <v>5</v>
      </c>
      <c r="C4" s="174" t="s">
        <v>0</v>
      </c>
      <c r="D4" s="175"/>
      <c r="E4" s="149" t="s">
        <v>1</v>
      </c>
      <c r="F4" s="148"/>
      <c r="G4" s="180" t="s">
        <v>2</v>
      </c>
      <c r="H4" s="181"/>
      <c r="I4" s="172" t="s">
        <v>31</v>
      </c>
      <c r="J4" s="173"/>
      <c r="K4" s="178" t="s">
        <v>3</v>
      </c>
      <c r="L4" s="179"/>
      <c r="M4" s="176" t="s">
        <v>4</v>
      </c>
      <c r="N4" s="177"/>
      <c r="O4" s="176" t="s">
        <v>42</v>
      </c>
      <c r="P4" s="177"/>
      <c r="Q4" s="7"/>
      <c r="R4" s="67"/>
    </row>
    <row r="5" spans="1:18" ht="20.100000000000001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7"/>
    </row>
    <row r="6" spans="1:18" ht="20.100000000000001" customHeight="1" thickBot="1" x14ac:dyDescent="0.3">
      <c r="A6" s="77" t="s">
        <v>43</v>
      </c>
      <c r="B6" s="75" t="s">
        <v>53</v>
      </c>
      <c r="C6" s="23">
        <v>1255</v>
      </c>
      <c r="D6" s="24">
        <v>1084</v>
      </c>
      <c r="E6" s="23">
        <f t="shared" ref="E6:F7" si="0">C6-G6</f>
        <v>1055</v>
      </c>
      <c r="F6" s="24">
        <f t="shared" si="0"/>
        <v>877</v>
      </c>
      <c r="G6" s="25">
        <v>200</v>
      </c>
      <c r="H6" s="26">
        <v>207</v>
      </c>
      <c r="I6" s="27">
        <f>G6/C6</f>
        <v>0.15936254980079681</v>
      </c>
      <c r="J6" s="28">
        <f>H6/D6</f>
        <v>0.19095940959409594</v>
      </c>
      <c r="K6" s="29"/>
      <c r="L6" s="30"/>
      <c r="M6" s="31"/>
      <c r="N6" s="32"/>
      <c r="O6" s="33"/>
      <c r="P6" s="34"/>
      <c r="Q6" s="73"/>
      <c r="R6" s="71"/>
    </row>
    <row r="7" spans="1:18" ht="20.100000000000001" customHeight="1" thickBot="1" x14ac:dyDescent="0.3">
      <c r="A7" s="77" t="s">
        <v>44</v>
      </c>
      <c r="B7" s="76" t="s">
        <v>54</v>
      </c>
      <c r="C7" s="35">
        <v>2140</v>
      </c>
      <c r="D7" s="36">
        <v>1993</v>
      </c>
      <c r="E7" s="35">
        <f t="shared" si="0"/>
        <v>1890</v>
      </c>
      <c r="F7" s="36">
        <f t="shared" si="0"/>
        <v>1849</v>
      </c>
      <c r="G7" s="37">
        <v>250</v>
      </c>
      <c r="H7" s="38">
        <v>144</v>
      </c>
      <c r="I7" s="39">
        <f t="shared" ref="I7:J7" si="1">G7/C7</f>
        <v>0.11682242990654206</v>
      </c>
      <c r="J7" s="40">
        <f t="shared" si="1"/>
        <v>7.2252885097842445E-2</v>
      </c>
      <c r="K7" s="41"/>
      <c r="L7" s="42"/>
      <c r="M7" s="43"/>
      <c r="N7" s="44"/>
      <c r="O7" s="45"/>
      <c r="P7" s="46"/>
      <c r="Q7" s="66"/>
      <c r="R7" s="71"/>
    </row>
    <row r="8" spans="1:18" ht="20.100000000000001" customHeight="1" x14ac:dyDescent="0.25">
      <c r="A8" s="77" t="s">
        <v>45</v>
      </c>
      <c r="B8" s="76" t="s">
        <v>53</v>
      </c>
      <c r="C8" s="35">
        <v>1810</v>
      </c>
      <c r="D8" s="36">
        <v>1612</v>
      </c>
      <c r="E8" s="35">
        <f t="shared" ref="E8:E9" si="2">C8-G8</f>
        <v>1400</v>
      </c>
      <c r="F8" s="36">
        <f t="shared" ref="F8:F9" si="3">D8-H8</f>
        <v>1479</v>
      </c>
      <c r="G8" s="37">
        <v>410</v>
      </c>
      <c r="H8" s="38">
        <v>133</v>
      </c>
      <c r="I8" s="39">
        <f t="shared" ref="I8" si="4">G8/C8</f>
        <v>0.22651933701657459</v>
      </c>
      <c r="J8" s="40">
        <f t="shared" ref="J8" si="5">H8/D8</f>
        <v>8.2506203473945411E-2</v>
      </c>
      <c r="K8" s="41"/>
      <c r="L8" s="42"/>
      <c r="M8" s="43"/>
      <c r="N8" s="44"/>
      <c r="O8" s="45"/>
      <c r="P8" s="46"/>
      <c r="Q8" s="66"/>
      <c r="R8" s="71"/>
    </row>
    <row r="9" spans="1:18" ht="20.100000000000001" customHeight="1" x14ac:dyDescent="0.25">
      <c r="A9" s="112" t="s">
        <v>26</v>
      </c>
      <c r="B9" s="113" t="s">
        <v>48</v>
      </c>
      <c r="C9" s="124">
        <v>1600</v>
      </c>
      <c r="D9" s="125">
        <v>1608</v>
      </c>
      <c r="E9" s="124">
        <f t="shared" si="2"/>
        <v>1200</v>
      </c>
      <c r="F9" s="125">
        <f t="shared" si="3"/>
        <v>1198</v>
      </c>
      <c r="G9" s="114">
        <v>400</v>
      </c>
      <c r="H9" s="115">
        <v>410</v>
      </c>
      <c r="I9" s="116">
        <f>G9/C9</f>
        <v>0.25</v>
      </c>
      <c r="J9" s="117">
        <f>H9/D9</f>
        <v>0.25497512437810943</v>
      </c>
      <c r="K9" s="118"/>
      <c r="L9" s="119"/>
      <c r="M9" s="120"/>
      <c r="N9" s="121"/>
      <c r="O9" s="122"/>
      <c r="P9" s="123"/>
      <c r="Q9" s="73"/>
      <c r="R9" s="71"/>
    </row>
    <row r="10" spans="1:18" ht="20.100000000000001" customHeight="1" x14ac:dyDescent="0.25">
      <c r="A10" s="112" t="s">
        <v>55</v>
      </c>
      <c r="B10" s="113" t="s">
        <v>56</v>
      </c>
      <c r="C10" s="124">
        <v>630</v>
      </c>
      <c r="D10" s="125">
        <v>635</v>
      </c>
      <c r="E10" s="124">
        <f t="shared" ref="E10" si="6">C10-G10</f>
        <v>472</v>
      </c>
      <c r="F10" s="125">
        <f t="shared" ref="F10" si="7">D10-H10</f>
        <v>359</v>
      </c>
      <c r="G10" s="114">
        <v>158</v>
      </c>
      <c r="H10" s="115">
        <v>276</v>
      </c>
      <c r="I10" s="116">
        <f>G10/C10</f>
        <v>0.25079365079365079</v>
      </c>
      <c r="J10" s="117">
        <f>H10/D10</f>
        <v>0.43464566929133858</v>
      </c>
      <c r="K10" s="118"/>
      <c r="L10" s="119"/>
      <c r="M10" s="120"/>
      <c r="N10" s="121"/>
      <c r="O10" s="122"/>
      <c r="P10" s="123"/>
      <c r="Q10" s="73"/>
      <c r="R10" s="71"/>
    </row>
    <row r="11" spans="1:18" ht="20.100000000000001" customHeight="1" x14ac:dyDescent="0.25">
      <c r="A11" s="78" t="s">
        <v>10</v>
      </c>
      <c r="B11" s="76" t="s">
        <v>47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43"/>
      <c r="N11" s="44"/>
      <c r="O11" s="51">
        <v>75</v>
      </c>
      <c r="P11" s="52">
        <v>93</v>
      </c>
      <c r="Q11" s="66"/>
      <c r="R11" s="71"/>
    </row>
    <row r="12" spans="1:18" ht="20.100000000000001" customHeight="1" x14ac:dyDescent="0.25">
      <c r="A12" s="78" t="s">
        <v>11</v>
      </c>
      <c r="B12" s="76" t="s">
        <v>48</v>
      </c>
      <c r="C12" s="47"/>
      <c r="D12" s="48"/>
      <c r="E12" s="47"/>
      <c r="F12" s="48"/>
      <c r="G12" s="41"/>
      <c r="H12" s="42"/>
      <c r="I12" s="49"/>
      <c r="J12" s="42"/>
      <c r="K12" s="41"/>
      <c r="L12" s="42"/>
      <c r="M12" s="43"/>
      <c r="N12" s="44"/>
      <c r="O12" s="51">
        <v>365</v>
      </c>
      <c r="P12" s="52">
        <v>376</v>
      </c>
      <c r="Q12" s="66"/>
      <c r="R12" s="71"/>
    </row>
    <row r="13" spans="1:18" ht="20.100000000000001" customHeight="1" x14ac:dyDescent="0.25">
      <c r="A13" s="78" t="s">
        <v>27</v>
      </c>
      <c r="B13" s="76" t="s">
        <v>49</v>
      </c>
      <c r="C13" s="47"/>
      <c r="D13" s="48"/>
      <c r="E13" s="47"/>
      <c r="F13" s="48"/>
      <c r="G13" s="41"/>
      <c r="H13" s="42"/>
      <c r="I13" s="49"/>
      <c r="J13" s="42"/>
      <c r="K13" s="41"/>
      <c r="L13" s="42"/>
      <c r="M13" s="43"/>
      <c r="N13" s="44"/>
      <c r="O13" s="51">
        <v>275</v>
      </c>
      <c r="P13" s="52">
        <v>420</v>
      </c>
      <c r="Q13" s="66"/>
      <c r="R13" s="71"/>
    </row>
    <row r="14" spans="1:18" ht="20.100000000000001" customHeight="1" x14ac:dyDescent="0.25">
      <c r="A14" s="78" t="s">
        <v>28</v>
      </c>
      <c r="B14" s="76" t="s">
        <v>50</v>
      </c>
      <c r="C14" s="50"/>
      <c r="D14" s="48"/>
      <c r="E14" s="47"/>
      <c r="F14" s="48"/>
      <c r="G14" s="41"/>
      <c r="H14" s="42"/>
      <c r="I14" s="49"/>
      <c r="J14" s="42"/>
      <c r="K14" s="41"/>
      <c r="L14" s="42"/>
      <c r="M14" s="43"/>
      <c r="N14" s="44"/>
      <c r="O14" s="51">
        <v>100</v>
      </c>
      <c r="P14" s="52">
        <v>0</v>
      </c>
      <c r="Q14" s="66"/>
      <c r="R14" s="71"/>
    </row>
    <row r="15" spans="1:18" ht="20.100000000000001" customHeight="1" x14ac:dyDescent="0.25">
      <c r="A15" s="78" t="s">
        <v>29</v>
      </c>
      <c r="B15" s="127" t="s">
        <v>47</v>
      </c>
      <c r="C15" s="128"/>
      <c r="D15" s="129"/>
      <c r="E15" s="130"/>
      <c r="F15" s="129"/>
      <c r="G15" s="131"/>
      <c r="H15" s="132"/>
      <c r="I15" s="133"/>
      <c r="J15" s="132"/>
      <c r="K15" s="131"/>
      <c r="L15" s="132"/>
      <c r="M15" s="134"/>
      <c r="N15" s="135"/>
      <c r="O15" s="136">
        <v>75</v>
      </c>
      <c r="P15" s="137">
        <v>73</v>
      </c>
      <c r="Q15" s="66"/>
      <c r="R15" s="71"/>
    </row>
    <row r="16" spans="1:18" ht="20.100000000000001" customHeight="1" x14ac:dyDescent="0.25">
      <c r="A16" s="78" t="s">
        <v>30</v>
      </c>
      <c r="B16" s="127" t="s">
        <v>51</v>
      </c>
      <c r="C16" s="128"/>
      <c r="D16" s="129"/>
      <c r="E16" s="130"/>
      <c r="F16" s="129"/>
      <c r="G16" s="131"/>
      <c r="H16" s="132"/>
      <c r="I16" s="133"/>
      <c r="J16" s="132"/>
      <c r="K16" s="131"/>
      <c r="L16" s="132"/>
      <c r="M16" s="134"/>
      <c r="N16" s="135"/>
      <c r="O16" s="136">
        <v>175</v>
      </c>
      <c r="P16" s="137">
        <v>186</v>
      </c>
      <c r="Q16" s="66"/>
      <c r="R16" s="71"/>
    </row>
    <row r="17" spans="1:21" ht="20.100000000000001" customHeight="1" thickBot="1" x14ac:dyDescent="0.3">
      <c r="A17" s="78" t="s">
        <v>46</v>
      </c>
      <c r="B17" s="87" t="s">
        <v>52</v>
      </c>
      <c r="C17" s="88"/>
      <c r="D17" s="89"/>
      <c r="E17" s="90"/>
      <c r="F17" s="89"/>
      <c r="G17" s="91"/>
      <c r="H17" s="55"/>
      <c r="I17" s="54"/>
      <c r="J17" s="55"/>
      <c r="K17" s="91"/>
      <c r="L17" s="55"/>
      <c r="M17" s="92"/>
      <c r="N17" s="93"/>
      <c r="O17" s="56">
        <v>275</v>
      </c>
      <c r="P17" s="57">
        <v>414</v>
      </c>
      <c r="Q17" s="66"/>
      <c r="R17" s="71"/>
    </row>
    <row r="18" spans="1:21" ht="20.100000000000001" customHeight="1" thickBot="1" x14ac:dyDescent="0.3">
      <c r="A18" s="138" t="s">
        <v>32</v>
      </c>
      <c r="B18" s="139"/>
      <c r="C18" s="79">
        <f t="shared" ref="C18:H18" si="8">SUM(C6:C17)</f>
        <v>7435</v>
      </c>
      <c r="D18" s="80">
        <f t="shared" si="8"/>
        <v>6932</v>
      </c>
      <c r="E18" s="79">
        <f t="shared" si="8"/>
        <v>6017</v>
      </c>
      <c r="F18" s="80">
        <f t="shared" si="8"/>
        <v>5762</v>
      </c>
      <c r="G18" s="81">
        <f t="shared" si="8"/>
        <v>1418</v>
      </c>
      <c r="H18" s="82">
        <f t="shared" si="8"/>
        <v>1170</v>
      </c>
      <c r="I18" s="83"/>
      <c r="J18" s="84"/>
      <c r="K18" s="81">
        <f t="shared" ref="K18:P18" si="9">SUM(K6:K17)</f>
        <v>0</v>
      </c>
      <c r="L18" s="82">
        <f t="shared" si="9"/>
        <v>0</v>
      </c>
      <c r="M18" s="126">
        <f t="shared" si="9"/>
        <v>0</v>
      </c>
      <c r="N18" s="85">
        <f t="shared" si="9"/>
        <v>0</v>
      </c>
      <c r="O18" s="85">
        <f t="shared" si="9"/>
        <v>1340</v>
      </c>
      <c r="P18" s="86">
        <f t="shared" si="9"/>
        <v>1562</v>
      </c>
      <c r="Q18" s="53"/>
      <c r="R18" s="71"/>
    </row>
    <row r="19" spans="1:21" ht="20.100000000000001" customHeight="1" thickBot="1" x14ac:dyDescent="0.3">
      <c r="A19" s="68"/>
      <c r="B19" s="58"/>
      <c r="C19" s="58"/>
      <c r="D19" s="58"/>
      <c r="E19" s="58"/>
      <c r="F19" s="69"/>
      <c r="G19" s="69"/>
      <c r="H19" s="74"/>
      <c r="I19" s="74"/>
      <c r="J19" s="69"/>
      <c r="K19" s="69"/>
      <c r="L19" s="70"/>
      <c r="M19" s="70"/>
      <c r="N19" s="70"/>
      <c r="O19" s="70"/>
      <c r="P19" s="53"/>
      <c r="Q19" s="71"/>
    </row>
    <row r="20" spans="1:21" ht="20.100000000000001" customHeight="1" thickBot="1" x14ac:dyDescent="0.3">
      <c r="A20" s="107" t="s">
        <v>33</v>
      </c>
      <c r="B20" s="94"/>
      <c r="C20" s="94"/>
      <c r="D20" s="94"/>
      <c r="F20" s="231" t="s">
        <v>12</v>
      </c>
      <c r="G20" s="232"/>
      <c r="H20" s="205" t="s">
        <v>36</v>
      </c>
      <c r="I20" s="206"/>
      <c r="J20" s="207"/>
      <c r="L20" s="106" t="s">
        <v>38</v>
      </c>
      <c r="M20" s="95"/>
      <c r="N20" s="95"/>
      <c r="O20" s="95"/>
      <c r="P20" s="95"/>
      <c r="R20" s="1" t="b">
        <f>T20=U20</f>
        <v>0</v>
      </c>
      <c r="T20" s="1" t="b">
        <f>C24&lt;0</f>
        <v>0</v>
      </c>
      <c r="U20" s="1" t="b">
        <f>D24&lt;0</f>
        <v>1</v>
      </c>
    </row>
    <row r="21" spans="1:21" ht="18.75" customHeight="1" thickBot="1" x14ac:dyDescent="0.3">
      <c r="A21" s="223" t="s">
        <v>32</v>
      </c>
      <c r="B21" s="224"/>
      <c r="C21" s="97" t="s">
        <v>7</v>
      </c>
      <c r="D21" s="98" t="s">
        <v>8</v>
      </c>
      <c r="F21" s="233"/>
      <c r="G21" s="234"/>
      <c r="H21" s="208"/>
      <c r="I21" s="209"/>
      <c r="J21" s="210"/>
      <c r="L21" s="202" t="s">
        <v>41</v>
      </c>
      <c r="M21" s="202"/>
      <c r="N21" s="202"/>
      <c r="O21" s="202"/>
      <c r="P21" s="109">
        <f>IF(R20=TRUE, 1, 0)</f>
        <v>0</v>
      </c>
    </row>
    <row r="22" spans="1:21" ht="18.75" customHeight="1" x14ac:dyDescent="0.25">
      <c r="A22" s="225" t="s">
        <v>35</v>
      </c>
      <c r="B22" s="226"/>
      <c r="C22" s="99">
        <f>G18+K18</f>
        <v>1418</v>
      </c>
      <c r="D22" s="100">
        <f>H18+L18</f>
        <v>1170</v>
      </c>
      <c r="F22" s="154" t="s">
        <v>13</v>
      </c>
      <c r="G22" s="155"/>
      <c r="H22" s="214">
        <v>-1.2E-2</v>
      </c>
      <c r="I22" s="215"/>
      <c r="J22" s="216"/>
      <c r="L22" s="203"/>
      <c r="M22" s="203"/>
      <c r="N22" s="203"/>
      <c r="O22" s="203"/>
      <c r="P22" s="111"/>
      <c r="R22" s="1" t="b">
        <f>T22=U22</f>
        <v>1</v>
      </c>
      <c r="T22" s="1" t="b">
        <f>H25&lt;0</f>
        <v>1</v>
      </c>
      <c r="U22" s="1" t="b">
        <f>D24&lt;0</f>
        <v>1</v>
      </c>
    </row>
    <row r="23" spans="1:21" ht="18.75" customHeight="1" thickBot="1" x14ac:dyDescent="0.3">
      <c r="A23" s="227" t="s">
        <v>34</v>
      </c>
      <c r="B23" s="228"/>
      <c r="C23" s="103">
        <f>M18+O18</f>
        <v>1340</v>
      </c>
      <c r="D23" s="104">
        <f>N18+P18</f>
        <v>1562</v>
      </c>
      <c r="F23" s="156" t="s">
        <v>14</v>
      </c>
      <c r="G23" s="157"/>
      <c r="H23" s="217">
        <v>-6.7999999999999996E-3</v>
      </c>
      <c r="I23" s="218"/>
      <c r="J23" s="219"/>
      <c r="L23" s="204" t="s">
        <v>39</v>
      </c>
      <c r="M23" s="204"/>
      <c r="N23" s="204"/>
      <c r="O23" s="204"/>
      <c r="P23" s="110">
        <f>IF(R22=TRUE, 1, 0)</f>
        <v>1</v>
      </c>
    </row>
    <row r="24" spans="1:21" ht="18.75" customHeight="1" thickBot="1" x14ac:dyDescent="0.35">
      <c r="A24" s="229" t="s">
        <v>18</v>
      </c>
      <c r="B24" s="230"/>
      <c r="C24" s="101">
        <f>C22-C23</f>
        <v>78</v>
      </c>
      <c r="D24" s="102">
        <f>D22-D23</f>
        <v>-392</v>
      </c>
      <c r="F24" s="235" t="s">
        <v>15</v>
      </c>
      <c r="G24" s="236"/>
      <c r="H24" s="220">
        <v>-8.0000000000000002E-3</v>
      </c>
      <c r="I24" s="221"/>
      <c r="J24" s="222"/>
      <c r="L24" s="203"/>
      <c r="M24" s="203"/>
      <c r="N24" s="203"/>
      <c r="O24" s="203"/>
      <c r="P24" s="111"/>
      <c r="R24" s="1" t="b">
        <f>AND(H25&gt;=-0.02, H25&lt;=0.02)</f>
        <v>1</v>
      </c>
    </row>
    <row r="25" spans="1:21" ht="16.5" customHeight="1" thickBot="1" x14ac:dyDescent="0.3">
      <c r="F25" s="170" t="s">
        <v>16</v>
      </c>
      <c r="G25" s="171"/>
      <c r="H25" s="211">
        <f>AVERAGE(H22:J24)</f>
        <v>-8.9333333333333331E-3</v>
      </c>
      <c r="I25" s="212"/>
      <c r="J25" s="213"/>
      <c r="L25" s="200" t="s">
        <v>40</v>
      </c>
      <c r="M25" s="200"/>
      <c r="N25" s="200"/>
      <c r="O25" s="200"/>
      <c r="P25" s="105">
        <f>IF(R24=TRUE, 1, 0)</f>
        <v>1</v>
      </c>
    </row>
    <row r="26" spans="1:21" ht="13.65" customHeight="1" x14ac:dyDescent="0.25">
      <c r="A26" s="53"/>
      <c r="B26" s="53"/>
      <c r="C26" s="53"/>
      <c r="D26" s="53"/>
      <c r="E26" s="53"/>
      <c r="F26" s="53"/>
      <c r="G26" s="53"/>
      <c r="H26" s="53"/>
      <c r="I26" s="53"/>
      <c r="J26" s="53"/>
      <c r="K26" s="53"/>
      <c r="L26" s="200"/>
      <c r="M26" s="200"/>
      <c r="N26" s="200"/>
      <c r="O26" s="200"/>
      <c r="P26" s="108"/>
    </row>
    <row r="27" spans="1:21" ht="13.65" customHeight="1" x14ac:dyDescent="0.25">
      <c r="A27" s="53"/>
      <c r="B27" s="53"/>
      <c r="C27" s="53"/>
      <c r="D27" s="53"/>
      <c r="E27" s="53"/>
      <c r="F27" s="53"/>
      <c r="G27" s="53"/>
      <c r="H27" s="53"/>
      <c r="I27" s="53"/>
      <c r="J27" s="53"/>
      <c r="K27" s="53"/>
      <c r="L27" s="60"/>
      <c r="M27" s="60"/>
      <c r="N27" s="61"/>
      <c r="O27" s="61"/>
      <c r="P27" s="7"/>
      <c r="Q27" s="7"/>
    </row>
    <row r="28" spans="1:21" ht="13.5" customHeight="1" thickBot="1" x14ac:dyDescent="0.3">
      <c r="A28" s="3" t="s">
        <v>17</v>
      </c>
      <c r="B28" s="3"/>
      <c r="C28" s="3"/>
      <c r="D28" s="3"/>
      <c r="E28" s="3"/>
      <c r="F28" s="3"/>
      <c r="G28" s="3"/>
      <c r="H28" s="3"/>
      <c r="I28" s="3"/>
      <c r="J28" s="3"/>
      <c r="K28" s="3"/>
      <c r="L28" s="4"/>
      <c r="M28" s="4"/>
      <c r="N28" s="3"/>
      <c r="O28" s="3"/>
    </row>
    <row r="29" spans="1:21" ht="20.100000000000001" customHeight="1" x14ac:dyDescent="0.25">
      <c r="A29" s="158" t="s">
        <v>57</v>
      </c>
      <c r="B29" s="159"/>
      <c r="C29" s="159"/>
      <c r="D29" s="159"/>
      <c r="E29" s="159"/>
      <c r="F29" s="159"/>
      <c r="G29" s="159"/>
      <c r="H29" s="159"/>
      <c r="I29" s="159"/>
      <c r="J29" s="159"/>
      <c r="K29" s="159"/>
      <c r="L29" s="159"/>
      <c r="M29" s="159"/>
      <c r="N29" s="159"/>
      <c r="O29" s="159"/>
      <c r="P29" s="160"/>
      <c r="Q29" s="72"/>
    </row>
    <row r="30" spans="1:21" ht="20.100000000000001" customHeight="1" x14ac:dyDescent="0.25">
      <c r="A30" s="161"/>
      <c r="B30" s="162"/>
      <c r="C30" s="162"/>
      <c r="D30" s="162"/>
      <c r="E30" s="162"/>
      <c r="F30" s="162"/>
      <c r="G30" s="162"/>
      <c r="H30" s="162"/>
      <c r="I30" s="162"/>
      <c r="J30" s="162"/>
      <c r="K30" s="162"/>
      <c r="L30" s="162"/>
      <c r="M30" s="162"/>
      <c r="N30" s="162"/>
      <c r="O30" s="162"/>
      <c r="P30" s="163"/>
      <c r="Q30" s="72"/>
    </row>
    <row r="31" spans="1:21" ht="20.100000000000001" customHeight="1" thickBot="1" x14ac:dyDescent="0.3">
      <c r="A31" s="164"/>
      <c r="B31" s="165"/>
      <c r="C31" s="165"/>
      <c r="D31" s="165"/>
      <c r="E31" s="165"/>
      <c r="F31" s="165"/>
      <c r="G31" s="165"/>
      <c r="H31" s="165"/>
      <c r="I31" s="165"/>
      <c r="J31" s="165"/>
      <c r="K31" s="165"/>
      <c r="L31" s="165"/>
      <c r="M31" s="165"/>
      <c r="N31" s="165"/>
      <c r="O31" s="165"/>
      <c r="P31" s="166"/>
    </row>
    <row r="32" spans="1:21" ht="20.100000000000001" customHeight="1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</row>
    <row r="33" spans="1:17" ht="13.8" thickBot="1" x14ac:dyDescent="0.3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</row>
    <row r="34" spans="1:17" ht="20.100000000000001" customHeight="1" thickBot="1" x14ac:dyDescent="0.3">
      <c r="A34" s="167" t="s">
        <v>19</v>
      </c>
      <c r="B34" s="168"/>
      <c r="C34" s="168"/>
      <c r="D34" s="168"/>
      <c r="E34" s="168"/>
      <c r="F34" s="169"/>
      <c r="G34" s="58"/>
      <c r="H34" s="58"/>
      <c r="I34" s="58"/>
      <c r="J34" s="58"/>
      <c r="K34" s="58"/>
      <c r="L34" s="58"/>
      <c r="M34" s="58"/>
      <c r="N34" s="58"/>
      <c r="O34" s="58"/>
      <c r="P34" s="53"/>
      <c r="Q34" s="59"/>
    </row>
    <row r="35" spans="1:17" ht="19.2" customHeight="1" thickBot="1" x14ac:dyDescent="0.3">
      <c r="A35" s="5" t="s">
        <v>6</v>
      </c>
      <c r="B35" s="193" t="s">
        <v>24</v>
      </c>
      <c r="C35" s="194"/>
      <c r="D35" s="148" t="s">
        <v>23</v>
      </c>
      <c r="E35" s="150"/>
      <c r="F35" s="150"/>
      <c r="G35" s="149"/>
      <c r="H35" s="148" t="s">
        <v>20</v>
      </c>
      <c r="I35" s="149"/>
      <c r="J35" s="150" t="s">
        <v>21</v>
      </c>
      <c r="K35" s="150"/>
      <c r="L35" s="151" t="s">
        <v>3</v>
      </c>
      <c r="M35" s="151"/>
      <c r="N35" s="144" t="s">
        <v>4</v>
      </c>
      <c r="O35" s="145"/>
      <c r="P35" s="63" t="s">
        <v>22</v>
      </c>
    </row>
    <row r="36" spans="1:17" ht="18.75" customHeight="1" thickBot="1" x14ac:dyDescent="0.3">
      <c r="A36" s="64" t="s">
        <v>25</v>
      </c>
      <c r="B36" s="191"/>
      <c r="C36" s="192"/>
      <c r="D36" s="183"/>
      <c r="E36" s="197"/>
      <c r="F36" s="197"/>
      <c r="G36" s="184"/>
      <c r="H36" s="183"/>
      <c r="I36" s="184"/>
      <c r="J36" s="185"/>
      <c r="K36" s="186"/>
      <c r="L36" s="142"/>
      <c r="M36" s="143"/>
      <c r="N36" s="146"/>
      <c r="O36" s="147"/>
      <c r="P36" s="62">
        <f t="shared" ref="P36:P44" si="10">L36-N36</f>
        <v>0</v>
      </c>
    </row>
    <row r="37" spans="1:17" ht="18.75" customHeight="1" thickBot="1" x14ac:dyDescent="0.3">
      <c r="A37" s="65" t="s">
        <v>25</v>
      </c>
      <c r="B37" s="190"/>
      <c r="C37" s="190"/>
      <c r="D37" s="152"/>
      <c r="E37" s="189"/>
      <c r="F37" s="189"/>
      <c r="G37" s="153"/>
      <c r="H37" s="152"/>
      <c r="I37" s="153"/>
      <c r="J37" s="140"/>
      <c r="K37" s="141"/>
      <c r="L37" s="142"/>
      <c r="M37" s="143"/>
      <c r="N37" s="146"/>
      <c r="O37" s="147"/>
      <c r="P37" s="62">
        <f t="shared" si="10"/>
        <v>0</v>
      </c>
    </row>
    <row r="38" spans="1:17" ht="19.2" customHeight="1" thickBot="1" x14ac:dyDescent="0.3">
      <c r="A38" s="65" t="s">
        <v>25</v>
      </c>
      <c r="B38" s="195"/>
      <c r="C38" s="196"/>
      <c r="D38" s="152"/>
      <c r="E38" s="189"/>
      <c r="F38" s="189"/>
      <c r="G38" s="153"/>
      <c r="H38" s="152"/>
      <c r="I38" s="153"/>
      <c r="J38" s="152"/>
      <c r="K38" s="182"/>
      <c r="L38" s="187"/>
      <c r="M38" s="188"/>
      <c r="N38" s="198"/>
      <c r="O38" s="199"/>
      <c r="P38" s="62">
        <f t="shared" si="10"/>
        <v>0</v>
      </c>
    </row>
    <row r="39" spans="1:17" ht="19.5" customHeight="1" thickBot="1" x14ac:dyDescent="0.3">
      <c r="A39" s="64" t="s">
        <v>25</v>
      </c>
      <c r="B39" s="237"/>
      <c r="C39" s="238"/>
      <c r="D39" s="195"/>
      <c r="E39" s="239"/>
      <c r="F39" s="239"/>
      <c r="G39" s="196"/>
      <c r="H39" s="195"/>
      <c r="I39" s="196"/>
      <c r="J39" s="195"/>
      <c r="K39" s="196"/>
      <c r="L39" s="187"/>
      <c r="M39" s="188"/>
      <c r="N39" s="198"/>
      <c r="O39" s="199"/>
      <c r="P39" s="62">
        <f t="shared" si="10"/>
        <v>0</v>
      </c>
    </row>
    <row r="40" spans="1:17" ht="19.5" customHeight="1" thickBot="1" x14ac:dyDescent="0.3">
      <c r="A40" s="65" t="s">
        <v>25</v>
      </c>
      <c r="B40" s="195"/>
      <c r="C40" s="196"/>
      <c r="D40" s="152"/>
      <c r="E40" s="189"/>
      <c r="F40" s="189"/>
      <c r="G40" s="153"/>
      <c r="H40" s="152"/>
      <c r="I40" s="153"/>
      <c r="J40" s="152"/>
      <c r="K40" s="153"/>
      <c r="L40" s="187"/>
      <c r="M40" s="188"/>
      <c r="N40" s="198"/>
      <c r="O40" s="199"/>
      <c r="P40" s="62">
        <f t="shared" si="10"/>
        <v>0</v>
      </c>
    </row>
    <row r="41" spans="1:17" ht="19.5" customHeight="1" thickBot="1" x14ac:dyDescent="0.3">
      <c r="A41" s="65" t="s">
        <v>25</v>
      </c>
      <c r="B41" s="195"/>
      <c r="C41" s="196"/>
      <c r="D41" s="152"/>
      <c r="E41" s="189"/>
      <c r="F41" s="189"/>
      <c r="G41" s="153"/>
      <c r="H41" s="152"/>
      <c r="I41" s="153"/>
      <c r="J41" s="152"/>
      <c r="K41" s="153"/>
      <c r="L41" s="187"/>
      <c r="M41" s="188"/>
      <c r="N41" s="198"/>
      <c r="O41" s="199"/>
      <c r="P41" s="62">
        <f t="shared" si="10"/>
        <v>0</v>
      </c>
    </row>
    <row r="42" spans="1:17" ht="19.5" customHeight="1" thickBot="1" x14ac:dyDescent="0.3">
      <c r="A42" s="64" t="s">
        <v>25</v>
      </c>
      <c r="B42" s="237"/>
      <c r="C42" s="238"/>
      <c r="D42" s="195"/>
      <c r="E42" s="239"/>
      <c r="F42" s="239"/>
      <c r="G42" s="196"/>
      <c r="H42" s="195"/>
      <c r="I42" s="196"/>
      <c r="J42" s="195"/>
      <c r="K42" s="196"/>
      <c r="L42" s="187"/>
      <c r="M42" s="188"/>
      <c r="N42" s="198"/>
      <c r="O42" s="199"/>
      <c r="P42" s="62">
        <f t="shared" si="10"/>
        <v>0</v>
      </c>
    </row>
    <row r="43" spans="1:17" ht="19.5" customHeight="1" thickBot="1" x14ac:dyDescent="0.3">
      <c r="A43" s="65" t="s">
        <v>25</v>
      </c>
      <c r="B43" s="195"/>
      <c r="C43" s="196"/>
      <c r="D43" s="152"/>
      <c r="E43" s="189"/>
      <c r="F43" s="189"/>
      <c r="G43" s="153"/>
      <c r="H43" s="152"/>
      <c r="I43" s="153"/>
      <c r="J43" s="152"/>
      <c r="K43" s="153"/>
      <c r="L43" s="187"/>
      <c r="M43" s="188"/>
      <c r="N43" s="198"/>
      <c r="O43" s="199"/>
      <c r="P43" s="62">
        <f t="shared" si="10"/>
        <v>0</v>
      </c>
    </row>
    <row r="44" spans="1:17" ht="18.75" customHeight="1" x14ac:dyDescent="0.25">
      <c r="A44" s="65" t="s">
        <v>25</v>
      </c>
      <c r="B44" s="195"/>
      <c r="C44" s="196"/>
      <c r="D44" s="152"/>
      <c r="E44" s="189"/>
      <c r="F44" s="189"/>
      <c r="G44" s="153"/>
      <c r="H44" s="152"/>
      <c r="I44" s="153"/>
      <c r="J44" s="152"/>
      <c r="K44" s="153"/>
      <c r="L44" s="187"/>
      <c r="M44" s="188"/>
      <c r="N44" s="198"/>
      <c r="O44" s="199"/>
      <c r="P44" s="62">
        <f t="shared" si="10"/>
        <v>0</v>
      </c>
    </row>
    <row r="45" spans="1:17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7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7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7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</row>
    <row r="581" spans="1:15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</row>
    <row r="582" spans="1:15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</row>
    <row r="583" spans="1:15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</row>
    <row r="584" spans="1:15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  <row r="589" spans="1:15" x14ac:dyDescent="0.25">
      <c r="L589" s="2"/>
      <c r="M589" s="2"/>
      <c r="N589" s="2"/>
      <c r="O589" s="2"/>
    </row>
    <row r="590" spans="1:15" x14ac:dyDescent="0.25">
      <c r="L590" s="2"/>
      <c r="M590" s="2"/>
      <c r="N590" s="2"/>
      <c r="O590" s="2"/>
    </row>
    <row r="591" spans="1:15" x14ac:dyDescent="0.25">
      <c r="L591" s="2"/>
      <c r="M591" s="2"/>
      <c r="N591" s="2"/>
      <c r="O591" s="2"/>
    </row>
    <row r="592" spans="1:15" x14ac:dyDescent="0.25">
      <c r="L592" s="2"/>
      <c r="M592" s="2"/>
      <c r="N592" s="2"/>
      <c r="O592" s="2"/>
    </row>
    <row r="593" spans="12:15" x14ac:dyDescent="0.25">
      <c r="L593" s="2"/>
      <c r="M593" s="2"/>
      <c r="N593" s="2"/>
      <c r="O593" s="2"/>
    </row>
    <row r="594" spans="12:15" x14ac:dyDescent="0.25">
      <c r="L594" s="2"/>
      <c r="M594" s="2"/>
      <c r="N594" s="2"/>
      <c r="O594" s="2"/>
    </row>
  </sheetData>
  <mergeCells count="88">
    <mergeCell ref="N43:O43"/>
    <mergeCell ref="B44:C44"/>
    <mergeCell ref="D44:G44"/>
    <mergeCell ref="H44:I44"/>
    <mergeCell ref="J44:K44"/>
    <mergeCell ref="L44:M44"/>
    <mergeCell ref="N44:O44"/>
    <mergeCell ref="B43:C43"/>
    <mergeCell ref="D43:G43"/>
    <mergeCell ref="H43:I43"/>
    <mergeCell ref="J43:K43"/>
    <mergeCell ref="L43:M43"/>
    <mergeCell ref="N41:O41"/>
    <mergeCell ref="B42:C42"/>
    <mergeCell ref="D42:G42"/>
    <mergeCell ref="H42:I42"/>
    <mergeCell ref="J42:K42"/>
    <mergeCell ref="L42:M42"/>
    <mergeCell ref="N42:O42"/>
    <mergeCell ref="B41:C41"/>
    <mergeCell ref="D41:G41"/>
    <mergeCell ref="H41:I41"/>
    <mergeCell ref="J41:K41"/>
    <mergeCell ref="L41:M41"/>
    <mergeCell ref="N39:O39"/>
    <mergeCell ref="B40:C40"/>
    <mergeCell ref="D40:G40"/>
    <mergeCell ref="H40:I40"/>
    <mergeCell ref="J40:K40"/>
    <mergeCell ref="L40:M40"/>
    <mergeCell ref="N40:O40"/>
    <mergeCell ref="B39:C39"/>
    <mergeCell ref="D39:G39"/>
    <mergeCell ref="H39:I39"/>
    <mergeCell ref="J39:K39"/>
    <mergeCell ref="L39:M39"/>
    <mergeCell ref="N38:O38"/>
    <mergeCell ref="L25:O26"/>
    <mergeCell ref="A2:P2"/>
    <mergeCell ref="L21:O22"/>
    <mergeCell ref="L23:O24"/>
    <mergeCell ref="H20:J21"/>
    <mergeCell ref="H25:J25"/>
    <mergeCell ref="H22:J22"/>
    <mergeCell ref="H23:J23"/>
    <mergeCell ref="H24:J24"/>
    <mergeCell ref="A21:B21"/>
    <mergeCell ref="A22:B22"/>
    <mergeCell ref="A23:B23"/>
    <mergeCell ref="A24:B24"/>
    <mergeCell ref="F20:G21"/>
    <mergeCell ref="F24:G24"/>
    <mergeCell ref="D38:G38"/>
    <mergeCell ref="B37:C37"/>
    <mergeCell ref="B36:C36"/>
    <mergeCell ref="B35:C35"/>
    <mergeCell ref="B38:C38"/>
    <mergeCell ref="D35:G35"/>
    <mergeCell ref="D36:G36"/>
    <mergeCell ref="D37:G37"/>
    <mergeCell ref="H38:I38"/>
    <mergeCell ref="J38:K38"/>
    <mergeCell ref="L36:M36"/>
    <mergeCell ref="H36:I36"/>
    <mergeCell ref="J36:K36"/>
    <mergeCell ref="L38:M38"/>
    <mergeCell ref="I4:J4"/>
    <mergeCell ref="C4:D4"/>
    <mergeCell ref="O4:P4"/>
    <mergeCell ref="K4:L4"/>
    <mergeCell ref="G4:H4"/>
    <mergeCell ref="E4:F4"/>
    <mergeCell ref="M4:N4"/>
    <mergeCell ref="A18:B18"/>
    <mergeCell ref="J37:K37"/>
    <mergeCell ref="L37:M37"/>
    <mergeCell ref="N35:O35"/>
    <mergeCell ref="N36:O36"/>
    <mergeCell ref="N37:O37"/>
    <mergeCell ref="H35:I35"/>
    <mergeCell ref="J35:K35"/>
    <mergeCell ref="L35:M35"/>
    <mergeCell ref="H37:I37"/>
    <mergeCell ref="F22:G22"/>
    <mergeCell ref="F23:G23"/>
    <mergeCell ref="A29:P31"/>
    <mergeCell ref="A34:F34"/>
    <mergeCell ref="F25:G25"/>
  </mergeCells>
  <phoneticPr fontId="19" type="noConversion"/>
  <conditionalFormatting sqref="P20">
    <cfRule type="expression" priority="11">
      <formula>$R$20:$R$24=TRUE</formula>
    </cfRule>
  </conditionalFormatting>
  <conditionalFormatting sqref="P21 P23 P25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20:R24">
    <cfRule type="expression" priority="6">
      <formula>TRUE</formula>
    </cfRule>
  </conditionalFormatting>
  <printOptions horizontalCentered="1"/>
  <pageMargins left="0.25" right="0.23" top="0.25" bottom="0.25" header="0" footer="0"/>
  <pageSetup scale="7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P20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R20:R24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6" ma:contentTypeDescription="Create a new document." ma:contentTypeScope="" ma:versionID="54e4545fc32e3b672cf3b7df0613b785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571b4c7a2090382625cc6123eb0ded3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  <SharedWithUsers xmlns="616d5787-8033-417d-8d26-bf00747a0ed7">
      <UserInfo>
        <DisplayName/>
        <AccountId xsi:nil="true"/>
        <AccountType/>
      </UserInfo>
    </SharedWithUsers>
    <MediaLengthInSeconds xmlns="3e5f4dc7-86db-493c-83c7-3c7665976394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FF48994-0811-4A74-BED4-83AC1D4BB7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5B34070-A9EE-483E-B565-2DDCBC929A77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D85A9521-B53E-4B54-9383-CA2793F9A13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15138</cp:lastModifiedBy>
  <cp:revision/>
  <cp:lastPrinted>2023-05-11T22:28:45Z</cp:lastPrinted>
  <dcterms:created xsi:type="dcterms:W3CDTF">2015-11-16T19:09:52Z</dcterms:created>
  <dcterms:modified xsi:type="dcterms:W3CDTF">2023-05-11T22:31:58Z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  <property fmtid="{D5CDD505-2E9C-101B-9397-08002B2CF9AE}" pid="4" name="Order">
    <vt:r8>16808300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_ColorHex">
    <vt:lpwstr/>
  </property>
  <property fmtid="{D5CDD505-2E9C-101B-9397-08002B2CF9AE}" pid="8" name="_Emoji">
    <vt:lpwstr/>
  </property>
  <property fmtid="{D5CDD505-2E9C-101B-9397-08002B2CF9AE}" pid="9" name="ComplianceAssetId">
    <vt:lpwstr/>
  </property>
  <property fmtid="{D5CDD505-2E9C-101B-9397-08002B2CF9AE}" pid="10" name="TemplateUrl">
    <vt:lpwstr/>
  </property>
  <property fmtid="{D5CDD505-2E9C-101B-9397-08002B2CF9AE}" pid="11" name="_ExtendedDescription">
    <vt:lpwstr/>
  </property>
  <property fmtid="{D5CDD505-2E9C-101B-9397-08002B2CF9AE}" pid="12" name="_ColorTag">
    <vt:lpwstr/>
  </property>
  <property fmtid="{D5CDD505-2E9C-101B-9397-08002B2CF9AE}" pid="13" name="TriggerFlowInfo">
    <vt:lpwstr/>
  </property>
</Properties>
</file>