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Sweetgreen Brookfield, WI\"/>
    </mc:Choice>
  </mc:AlternateContent>
  <xr:revisionPtr revIDLastSave="0" documentId="8_{C07584F5-28DA-4F11-A8D9-263821A3CD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<sst xmlns="http://schemas.openxmlformats.org/spreadsheetml/2006/main" count="74" uniqueCount="47">
  <si>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</si>
  <si>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</si>
  <si>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</si>
  <si>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</si>
  <si>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</si>
  <si>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</si>
  <si>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</si>
  <si>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</si>
  <si>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</si>
  <si>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</si>
  <si>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</si>
  <si>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</si>
  <si>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</si>
  <si>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</si>
  <si>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</si>
  <si>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</si>
  <si>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</si>
  <si>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</si>
  <si>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</si>
  <si>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</si>
  <si>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</si>
  <si>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</si>
  <si>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</si>
  <si>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</si>
  <si>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</si>
  <si>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</si>
  <si>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</si>
  <si>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</si>
  <si>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</si>
  <si>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</si>
  <si>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</si>
  <si>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</si>
  <si>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</si>
  <si>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</si>
  <si>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</si>
  <si>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</si>
  <si>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</si>
  <si>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</si>
  <si>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</si>
  <si>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</si>
  <si>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</si>
  <si>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KITCHEN</t>
  </si>
  <si>
    <t>DINING</t>
  </si>
  <si>
    <t>RESTROOMS</t>
  </si>
  <si>
    <t>AHU-4</t>
  </si>
  <si>
    <t>OVEN</t>
  </si>
  <si>
    <t>SERVING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</si>
</sst>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22" sqref="M2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38</v>
      </c>
      <c r="B6" s="72" t="s">
        <v>41</v>
      </c>
      <c r="C6" s="23">
        <v>1750</v>
      </c>
      <c r="D6" s="24">
        <v>1805</v>
      </c>
      <c r="E6" s="23">
        <f t="shared" ref="E6:F7" si="0">C6-G6</f>
        <v>1675</v>
      </c>
      <c r="F6" s="24">
        <f t="shared" si="0"/>
        <v>1723</v>
      </c>
      <c r="G6" s="25">
        <v>75</v>
      </c>
      <c r="H6" s="26">
        <v>82</v>
      </c>
      <c r="I6" s="27">
        <f>G6/C6</f>
        <v>4.2857142857142858E-2</v>
      </c>
      <c r="J6" s="28">
        <f>H6/D6</f>
        <v>4.5429362880886427E-2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thickBot="1" x14ac:dyDescent="0.25">
      <c r="A7" s="74" t="s">
        <v>39</v>
      </c>
      <c r="B7" s="73" t="s">
        <v>46</v>
      </c>
      <c r="C7" s="35">
        <v>1750</v>
      </c>
      <c r="D7" s="36">
        <v>1773</v>
      </c>
      <c r="E7" s="35">
        <f t="shared" si="0"/>
        <v>1675</v>
      </c>
      <c r="F7" s="36">
        <f t="shared" si="0"/>
        <v>1693</v>
      </c>
      <c r="G7" s="37">
        <v>75</v>
      </c>
      <c r="H7" s="38">
        <v>80</v>
      </c>
      <c r="I7" s="39">
        <f t="shared" ref="I7:J7" si="1">G7/C7</f>
        <v>4.2857142857142858E-2</v>
      </c>
      <c r="J7" s="40">
        <f t="shared" si="1"/>
        <v>4.5121263395375068E-2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thickBot="1" x14ac:dyDescent="0.25">
      <c r="A8" s="74" t="s">
        <v>40</v>
      </c>
      <c r="B8" s="73" t="s">
        <v>42</v>
      </c>
      <c r="C8" s="35">
        <v>1750</v>
      </c>
      <c r="D8" s="36">
        <v>1781</v>
      </c>
      <c r="E8" s="35">
        <v>1375</v>
      </c>
      <c r="F8" s="36">
        <v>1423</v>
      </c>
      <c r="G8" s="37">
        <v>375</v>
      </c>
      <c r="H8" s="38">
        <v>358</v>
      </c>
      <c r="I8" s="39">
        <v>0.214</v>
      </c>
      <c r="J8" s="40">
        <v>0.20100000000000001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4" t="s">
        <v>44</v>
      </c>
      <c r="B9" s="73" t="s">
        <v>42</v>
      </c>
      <c r="C9" s="35">
        <v>1750</v>
      </c>
      <c r="D9" s="36">
        <v>1794</v>
      </c>
      <c r="E9" s="35">
        <f t="shared" ref="E9" si="2">C9-G9</f>
        <v>1375</v>
      </c>
      <c r="F9" s="36">
        <f t="shared" ref="F9" si="3">D9-H9</f>
        <v>1429</v>
      </c>
      <c r="G9" s="37">
        <v>375</v>
      </c>
      <c r="H9" s="38">
        <v>365</v>
      </c>
      <c r="I9" s="39">
        <f t="shared" ref="I9" si="4">G9/C9</f>
        <v>0.21428571428571427</v>
      </c>
      <c r="J9" s="40">
        <f t="shared" ref="J9" si="5">H9/D9</f>
        <v>0.20345596432552954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">
      <c r="A10" s="75" t="s">
        <v>10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850</v>
      </c>
      <c r="N10" s="51">
        <v>847</v>
      </c>
      <c r="O10" s="45"/>
      <c r="P10" s="46"/>
      <c r="Q10" s="63"/>
      <c r="R10" s="68"/>
    </row>
    <row r="11" spans="1:21" ht="20.100000000000001" customHeight="1" thickBot="1" x14ac:dyDescent="0.25">
      <c r="A11" s="75" t="s">
        <v>11</v>
      </c>
      <c r="B11" s="73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>
        <v>156</v>
      </c>
      <c r="Q11" s="63"/>
      <c r="R11" s="68"/>
    </row>
    <row r="12" spans="1:21" ht="20.100000000000001" customHeight="1" thickBot="1" x14ac:dyDescent="0.25">
      <c r="A12" s="104" t="s">
        <v>27</v>
      </c>
      <c r="B12" s="105"/>
      <c r="C12" s="76">
        <f t="shared" ref="C12:H12" si="6">SUM(C6:C11)</f>
        <v>7000</v>
      </c>
      <c r="D12" s="77">
        <f t="shared" si="6"/>
        <v>7153</v>
      </c>
      <c r="E12" s="76">
        <f t="shared" si="6"/>
        <v>6100</v>
      </c>
      <c r="F12" s="77">
        <f t="shared" si="6"/>
        <v>6268</v>
      </c>
      <c r="G12" s="78">
        <f t="shared" si="6"/>
        <v>900</v>
      </c>
      <c r="H12" s="79">
        <f t="shared" si="6"/>
        <v>885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850</v>
      </c>
      <c r="N12" s="82">
        <f t="shared" si="7"/>
        <v>847</v>
      </c>
      <c r="O12" s="83">
        <f t="shared" si="7"/>
        <v>150</v>
      </c>
      <c r="P12" s="84">
        <f t="shared" si="7"/>
        <v>156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28</v>
      </c>
      <c r="B14" s="85"/>
      <c r="C14" s="85"/>
      <c r="D14" s="85"/>
      <c r="F14" s="197" t="s">
        <v>12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1</v>
      </c>
      <c r="U14" s="1" t="b">
        <f>D18&lt;0</f>
        <v>1</v>
      </c>
    </row>
    <row r="15" spans="1:21" ht="18.75" customHeight="1" thickBot="1" x14ac:dyDescent="0.25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">
      <c r="A16" s="191" t="s">
        <v>30</v>
      </c>
      <c r="B16" s="192"/>
      <c r="C16" s="90">
        <f>G12+K12</f>
        <v>900</v>
      </c>
      <c r="D16" s="91">
        <f>H12+L12</f>
        <v>885</v>
      </c>
      <c r="F16" s="120" t="s">
        <v>13</v>
      </c>
      <c r="G16" s="121"/>
      <c r="H16" s="180">
        <v>-1E-3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25">
      <c r="A17" s="193" t="s">
        <v>29</v>
      </c>
      <c r="B17" s="194"/>
      <c r="C17" s="94">
        <f>M12+O12</f>
        <v>1000</v>
      </c>
      <c r="D17" s="95">
        <f>N12+P12</f>
        <v>1003</v>
      </c>
      <c r="F17" s="122" t="s">
        <v>14</v>
      </c>
      <c r="G17" s="123"/>
      <c r="H17" s="183"/>
      <c r="I17" s="184"/>
      <c r="J17" s="185"/>
      <c r="L17" s="170" t="s">
        <v>34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3">
      <c r="A18" s="195" t="s">
        <v>18</v>
      </c>
      <c r="B18" s="196"/>
      <c r="C18" s="92">
        <f>C16-C17</f>
        <v>-100</v>
      </c>
      <c r="D18" s="93">
        <f>D16-D17</f>
        <v>-118</v>
      </c>
      <c r="F18" s="201" t="s">
        <v>15</v>
      </c>
      <c r="G18" s="202"/>
      <c r="H18" s="186">
        <v>-2E-3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25">
      <c r="F19" s="136" t="s">
        <v>16</v>
      </c>
      <c r="G19" s="137"/>
      <c r="H19" s="177">
        <f>-"0.0015"</f>
        <v>-1.5E-3</v>
      </c>
      <c r="I19" s="178"/>
      <c r="J19" s="179"/>
      <c r="L19" s="166" t="s">
        <v>35</v>
      </c>
      <c r="M19" s="166"/>
      <c r="N19" s="166"/>
      <c r="O19" s="166"/>
      <c r="P19" s="96">
        <f>IF(R18=TRUE, 1, 0)</f>
        <v>1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25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25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25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25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25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25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25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2023-07-10T15:06:26Z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