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(Franklin, MA) RTU Replacements/2 PROJECT DOCUMENTS/"/>
    </mc:Choice>
  </mc:AlternateContent>
  <xr:revisionPtr revIDLastSave="0" documentId="8_{F43DD99C-FD80-49FE-A452-FF4E5CC5DD99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<sst xmlns="http://schemas.openxmlformats.org/spreadsheetml/2006/main" count="69" uniqueCount="43">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</sst>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="80" zoomScaleNormal="55" zoomScaleSheetLayoutView="80" workbookViewId="0">
      <selection activeCell="H19" sqref="H19:J19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>
      <c r="A3" s="96"/>
    </row>
    <row r="4" spans="1:21" ht="20.100000000000001" customHeight="1" thickBot="1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6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>
      <c r="A6" s="76" t="s">
        <v>13</v>
      </c>
      <c r="B6" s="74"/>
      <c r="C6" s="23"/>
      <c r="D6" s="24">
        <v>2987</v>
      </c>
      <c r="E6" s="23">
        <f t="shared" ref="E6:F7" si="0">C6-G6</f>
        <v>0</v>
      </c>
      <c r="F6" s="24">
        <f t="shared" si="0"/>
        <v>2349</v>
      </c>
      <c r="G6" s="25"/>
      <c r="H6" s="26">
        <v>638</v>
      </c>
      <c r="I6" s="27" t="e">
        <f>G6/C6</f>
        <v>#DIV/0!</v>
      </c>
      <c r="J6" s="28">
        <f>H6/D6</f>
        <v>0.21359223300970873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>
      <c r="A7" s="77" t="s">
        <v>14</v>
      </c>
      <c r="B7" s="75"/>
      <c r="C7" s="35"/>
      <c r="D7" s="36">
        <v>3024</v>
      </c>
      <c r="E7" s="35">
        <f t="shared" si="0"/>
        <v>0</v>
      </c>
      <c r="F7" s="36">
        <f t="shared" si="0"/>
        <v>2373</v>
      </c>
      <c r="G7" s="37"/>
      <c r="H7" s="38">
        <v>651</v>
      </c>
      <c r="I7" s="39" t="e">
        <f t="shared" ref="I7:J7" si="1">G7/C7</f>
        <v>#DIV/0!</v>
      </c>
      <c r="J7" s="40">
        <f t="shared" si="1"/>
        <v>0.21527777777777779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>
      <c r="A8" s="77" t="s">
        <v>15</v>
      </c>
      <c r="B8" s="75"/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1664</v>
      </c>
      <c r="M8" s="43"/>
      <c r="N8" s="44"/>
      <c r="O8" s="45"/>
      <c r="P8" s="46"/>
      <c r="Q8" s="52"/>
      <c r="R8" s="70"/>
    </row>
    <row r="9" spans="1:21" ht="20.100000000000001" customHeight="1">
      <c r="A9" s="77" t="s">
        <v>17</v>
      </c>
      <c r="B9" s="75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3861</v>
      </c>
      <c r="O9" s="45"/>
      <c r="P9" s="46"/>
      <c r="Q9" s="65"/>
      <c r="R9" s="70"/>
    </row>
    <row r="10" spans="1:21" ht="20.100000000000001" customHeight="1">
      <c r="A10" s="77" t="s">
        <v>18</v>
      </c>
      <c r="B10" s="75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92"/>
      <c r="N10" s="92"/>
      <c r="O10" s="55"/>
      <c r="P10" s="55">
        <v>73</v>
      </c>
      <c r="Q10" s="65"/>
      <c r="R10" s="70"/>
    </row>
    <row r="11" spans="1:21" ht="20.100000000000001" customHeight="1">
      <c r="A11" s="77" t="s">
        <v>19</v>
      </c>
      <c r="B11" s="87"/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/>
      <c r="P11" s="56">
        <v>71</v>
      </c>
      <c r="Q11" s="65"/>
      <c r="R11" s="70"/>
    </row>
    <row r="12" spans="1:21" ht="20.100000000000001" customHeight="1" thickBot="1">
      <c r="A12" s="113" t="s">
        <v>20</v>
      </c>
      <c r="B12" s="114"/>
      <c r="C12" s="78">
        <f>SUM(C6:C11)</f>
        <v>0</v>
      </c>
      <c r="D12" s="79">
        <f>SUM(D6:D11)</f>
        <v>6011</v>
      </c>
      <c r="E12" s="78">
        <f>SUM(E6:E11)</f>
        <v>0</v>
      </c>
      <c r="F12" s="79">
        <f>SUM(F6:F11)</f>
        <v>4722</v>
      </c>
      <c r="G12" s="80">
        <f>SUM(G6:G11)</f>
        <v>0</v>
      </c>
      <c r="H12" s="81">
        <f>SUM(H6:H11)</f>
        <v>1289</v>
      </c>
      <c r="I12" s="82"/>
      <c r="J12" s="83"/>
      <c r="K12" s="80">
        <f>SUM(K6:K11)</f>
        <v>0</v>
      </c>
      <c r="L12" s="81">
        <f>SUM(L6:L11)</f>
        <v>1664</v>
      </c>
      <c r="M12" s="112">
        <f>SUM(M6:M11)</f>
        <v>0</v>
      </c>
      <c r="N12" s="84">
        <f>SUM(N6:N11)</f>
        <v>3861</v>
      </c>
      <c r="O12" s="85">
        <f>SUM(O6:O11)</f>
        <v>0</v>
      </c>
      <c r="P12" s="86">
        <f>SUM(P6:P11)</f>
        <v>144</v>
      </c>
      <c r="Q12" s="52"/>
      <c r="R12" s="70"/>
    </row>
    <row r="13" spans="1:21" ht="20.100000000000001" customHeight="1" thickBot="1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>
      <c r="A14" s="107" t="s">
        <v>21</v>
      </c>
      <c r="B14" s="94"/>
      <c r="C14" s="94"/>
      <c r="D14" s="94"/>
      <c r="F14" s="206" t="s">
        <v>22</v>
      </c>
      <c r="G14" s="207"/>
      <c r="H14" s="180" t="s">
        <v>23</v>
      </c>
      <c r="I14" s="181"/>
      <c r="J14" s="182"/>
      <c r="L14" s="106" t="s">
        <v>24</v>
      </c>
      <c r="M14" s="95"/>
      <c r="N14" s="95"/>
      <c r="O14" s="95"/>
      <c r="P14" s="95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>
      <c r="A15" s="198" t="s">
        <v>20</v>
      </c>
      <c r="B15" s="199"/>
      <c r="C15" s="97" t="s">
        <v>11</v>
      </c>
      <c r="D15" s="98" t="s">
        <v>12</v>
      </c>
      <c r="F15" s="208"/>
      <c r="G15" s="209"/>
      <c r="H15" s="183"/>
      <c r="I15" s="184"/>
      <c r="J15" s="185"/>
      <c r="L15" s="177" t="s">
        <v>25</v>
      </c>
      <c r="M15" s="177"/>
      <c r="N15" s="177"/>
      <c r="O15" s="177"/>
      <c r="P15" s="109">
        <f>IF(R14=TRUE, 1, 0)</f>
        <v>0</v>
      </c>
    </row>
    <row r="16" spans="1:21" ht="18.75" customHeight="1">
      <c r="A16" s="200" t="s">
        <v>26</v>
      </c>
      <c r="B16" s="201"/>
      <c r="C16" s="99">
        <f>G12+K12</f>
        <v>0</v>
      </c>
      <c r="D16" s="100">
        <f>H12+L12</f>
        <v>2953</v>
      </c>
      <c r="F16" s="129" t="s">
        <v>27</v>
      </c>
      <c r="G16" s="130"/>
      <c r="H16" s="189">
        <v>3.3300000000000003E-2</v>
      </c>
      <c r="I16" s="190"/>
      <c r="J16" s="191"/>
      <c r="L16" s="178"/>
      <c r="M16" s="178"/>
      <c r="N16" s="178"/>
      <c r="O16" s="178"/>
      <c r="P16" s="111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>
      <c r="A17" s="202" t="s">
        <v>28</v>
      </c>
      <c r="B17" s="203"/>
      <c r="C17" s="103">
        <f>M12+O12</f>
        <v>0</v>
      </c>
      <c r="D17" s="104">
        <f>N12+P12</f>
        <v>4005</v>
      </c>
      <c r="F17" s="131" t="s">
        <v>29</v>
      </c>
      <c r="G17" s="132"/>
      <c r="H17" s="192"/>
      <c r="I17" s="193"/>
      <c r="J17" s="194"/>
      <c r="L17" s="179" t="s">
        <v>30</v>
      </c>
      <c r="M17" s="179"/>
      <c r="N17" s="179"/>
      <c r="O17" s="179"/>
      <c r="P17" s="110">
        <f>IF(R16=TRUE, 1, 0)</f>
        <v>0</v>
      </c>
    </row>
    <row r="18" spans="1:18" ht="18.75" customHeight="1" thickBot="1">
      <c r="A18" s="204" t="s">
        <v>31</v>
      </c>
      <c r="B18" s="205"/>
      <c r="C18" s="101">
        <f>C16-C17</f>
        <v>0</v>
      </c>
      <c r="D18" s="102">
        <f>D16-D17</f>
        <v>-1052</v>
      </c>
      <c r="F18" s="210" t="s">
        <v>32</v>
      </c>
      <c r="G18" s="211"/>
      <c r="H18" s="195">
        <v>2.87E-2</v>
      </c>
      <c r="I18" s="196"/>
      <c r="J18" s="197"/>
      <c r="L18" s="178"/>
      <c r="M18" s="178"/>
      <c r="N18" s="178"/>
      <c r="O18" s="178"/>
      <c r="P18" s="111"/>
      <c r="R18" s="1" t="b">
        <f>AND(H19&gt;=-0.02, H19&lt;=0.02)</f>
        <v>0</v>
      </c>
    </row>
    <row r="19" spans="1:18" ht="16.5" customHeight="1" thickBot="1">
      <c r="F19" s="145" t="s">
        <v>33</v>
      </c>
      <c r="G19" s="146"/>
      <c r="H19" s="186">
        <f>AVERAGE(H16:J18)</f>
        <v>3.1E-2</v>
      </c>
      <c r="I19" s="187"/>
      <c r="J19" s="188"/>
      <c r="L19" s="175" t="s">
        <v>34</v>
      </c>
      <c r="M19" s="175"/>
      <c r="N19" s="175"/>
      <c r="O19" s="175"/>
      <c r="P19" s="105">
        <f>IF(R18=TRUE, 1, 0)</f>
        <v>0</v>
      </c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5"/>
      <c r="M20" s="175"/>
      <c r="N20" s="175"/>
      <c r="O20" s="175"/>
      <c r="P20" s="108"/>
    </row>
    <row r="21" spans="1:18" ht="13.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1"/>
    </row>
    <row r="24" spans="1:18" ht="20.100000000000001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1"/>
    </row>
    <row r="25" spans="1:18" ht="20.100000000000001" customHeight="1" thickBot="1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142" t="s">
        <v>36</v>
      </c>
      <c r="B28" s="143"/>
      <c r="C28" s="143"/>
      <c r="D28" s="143"/>
      <c r="E28" s="143"/>
      <c r="F28" s="14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>
      <c r="A29" s="5" t="s">
        <v>9</v>
      </c>
      <c r="B29" s="168" t="s">
        <v>37</v>
      </c>
      <c r="C29" s="169"/>
      <c r="D29" s="123" t="s">
        <v>38</v>
      </c>
      <c r="E29" s="125"/>
      <c r="F29" s="125"/>
      <c r="G29" s="124"/>
      <c r="H29" s="123" t="s">
        <v>39</v>
      </c>
      <c r="I29" s="124"/>
      <c r="J29" s="125" t="s">
        <v>40</v>
      </c>
      <c r="K29" s="125"/>
      <c r="L29" s="126" t="s">
        <v>6</v>
      </c>
      <c r="M29" s="126"/>
      <c r="N29" s="119" t="s">
        <v>7</v>
      </c>
      <c r="O29" s="120"/>
      <c r="P29" s="62" t="s">
        <v>41</v>
      </c>
    </row>
    <row r="30" spans="1:18" ht="18.75" customHeight="1" thickBot="1">
      <c r="A30" s="63" t="s">
        <v>42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61">
        <f t="shared" ref="P30:P38" si="2">L30-N30</f>
        <v>0</v>
      </c>
    </row>
    <row r="31" spans="1:18" ht="18.75" customHeight="1" thickBot="1">
      <c r="A31" s="64" t="s">
        <v>42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61">
        <f t="shared" si="2"/>
        <v>0</v>
      </c>
    </row>
    <row r="32" spans="1:18" ht="19.149999999999999" customHeight="1" thickBot="1">
      <c r="A32" s="64" t="s">
        <v>42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61">
        <f t="shared" si="2"/>
        <v>0</v>
      </c>
    </row>
    <row r="33" spans="1:16" ht="19.5" customHeight="1" thickBot="1">
      <c r="A33" s="63" t="s">
        <v>42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61">
        <f t="shared" si="2"/>
        <v>0</v>
      </c>
    </row>
    <row r="34" spans="1:16" ht="19.5" customHeight="1" thickBot="1">
      <c r="A34" s="64" t="s">
        <v>42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61">
        <f t="shared" si="2"/>
        <v>0</v>
      </c>
    </row>
    <row r="35" spans="1:16" ht="19.5" customHeight="1" thickBot="1">
      <c r="A35" s="64" t="s">
        <v>42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61">
        <f t="shared" si="2"/>
        <v>0</v>
      </c>
    </row>
    <row r="36" spans="1:16" ht="19.5" customHeight="1" thickBot="1">
      <c r="A36" s="63" t="s">
        <v>42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61">
        <f t="shared" si="2"/>
        <v>0</v>
      </c>
    </row>
    <row r="37" spans="1:16" ht="19.5" customHeight="1" thickBot="1">
      <c r="A37" s="64" t="s">
        <v>42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61">
        <f t="shared" si="2"/>
        <v>0</v>
      </c>
    </row>
    <row r="38" spans="1:16" ht="18.75" customHeight="1">
      <c r="A38" s="64" t="s">
        <v>42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61">
        <f t="shared" si="2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/>
</file>

<file path=customXml/itemProps2.xml><?xml version="1.0" encoding="utf-8"?>
<ds:datastoreItem xmlns:ds="http://schemas.openxmlformats.org/officeDocument/2006/customXml" ds:itemID="{638B0BD4-FEB2-4E44-919C-C821F0A5B514}"/>
</file>

<file path=customXml/itemProps3.xml><?xml version="1.0" encoding="utf-8"?>
<ds:datastoreItem xmlns:ds="http://schemas.openxmlformats.org/officeDocument/2006/customXml" ds:itemID="{011DC852-1DA6-414D-B666-E21EA33145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2023-01-18T21:00:23Z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