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313BF9FA-B3F4-48CD-ADE2-1ED2D96D8F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7" i="1" l="1"/>
  <c r="R19" i="1"/>
  <c r="P21" i="1" s="1"/>
  <c r="D19" i="1" l="1"/>
  <c r="D18" i="1"/>
  <c r="J8" i="1"/>
  <c r="I8" i="1"/>
  <c r="F8" i="1"/>
  <c r="E8" i="1"/>
  <c r="T15" i="1" l="1"/>
  <c r="D20" i="1"/>
  <c r="U17" i="1" s="1"/>
  <c r="R17" i="1" s="1"/>
  <c r="J7" i="1"/>
  <c r="J6" i="1"/>
  <c r="I7" i="1"/>
  <c r="I6" i="1"/>
  <c r="U15" i="1" l="1"/>
  <c r="R15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<sst xmlns="http://schemas.openxmlformats.org/spreadsheetml/2006/main" count="85" uniqueCount="53">
  <si>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</si>
  <si>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</si>
  <si>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</si>
  <si>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</si>
  <si>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</si>
  <si>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</si>
  <si>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</si>
  <si>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</si>
  <si>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</si>
  <si>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</si>
  <si>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</si>
  <si>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</si>
  <si>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</si>
  <si>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</si>
  <si>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</si>
  <si>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</si>
  <si>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</si>
  <si>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</si>
  <si>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</si>
  <si>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</si>
  <si>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</si>
  <si>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</si>
  <si>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</si>
  <si>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</si>
  <si>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</si>
  <si>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</si>
  <si>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</si>
  <si>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</si>
  <si>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</si>
  <si>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</si>
  <si>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</si>
  <si>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</si>
  <si>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</si>
  <si>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</si>
  <si>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</si>
  <si>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</si>
  <si>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</si>
  <si>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</si>
  <si>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</si>
  <si>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</si>
  <si>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</si>
  <si>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</si>
  <si>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</si>
  <si>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</si>
  <si>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</si>
  <si>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</si>
  <si>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</si>
  <si>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</si>
  <si>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</si>
  <si>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DRIVE-THRU</t>
  </si>
  <si>
    <t>DINING</t>
  </si>
  <si>
    <t>OFFICE/TEAM  MEMBER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</si>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</sst>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5" zoomScale="85" zoomScaleNormal="85" zoomScaleSheetLayoutView="85" workbookViewId="0">
      <selection activeCell="K16" sqref="K16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48</v>
      </c>
      <c r="C6" s="23">
        <v>8125</v>
      </c>
      <c r="D6" s="24">
        <v>8109</v>
      </c>
      <c r="E6" s="23">
        <f t="shared" ref="E6:F7" si="0">C6-G6</f>
        <v>6375</v>
      </c>
      <c r="F6" s="24">
        <f t="shared" si="0"/>
        <v>6261</v>
      </c>
      <c r="G6" s="25">
        <v>1750</v>
      </c>
      <c r="H6" s="26">
        <v>1848</v>
      </c>
      <c r="I6" s="27">
        <f>G6/C6</f>
        <v>0.2153846153846154</v>
      </c>
      <c r="J6" s="28">
        <f>H6/D6</f>
        <v>0.22789493155752868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49</v>
      </c>
      <c r="C7" s="35">
        <v>4375</v>
      </c>
      <c r="D7" s="36">
        <v>4589</v>
      </c>
      <c r="E7" s="35">
        <f t="shared" si="0"/>
        <v>3300</v>
      </c>
      <c r="F7" s="36">
        <f t="shared" si="0"/>
        <v>3566</v>
      </c>
      <c r="G7" s="37">
        <v>1075</v>
      </c>
      <c r="H7" s="38">
        <v>1023</v>
      </c>
      <c r="I7" s="39">
        <f t="shared" ref="I7:J7" si="1">G7/C7</f>
        <v>0.24571428571428572</v>
      </c>
      <c r="J7" s="40">
        <f t="shared" si="1"/>
        <v>0.22292438439747223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50</v>
      </c>
      <c r="C8" s="35">
        <v>5250</v>
      </c>
      <c r="D8" s="36">
        <v>5260</v>
      </c>
      <c r="E8" s="35">
        <f t="shared" ref="E8:E9" si="2">C8-G8</f>
        <v>3975</v>
      </c>
      <c r="F8" s="36">
        <f t="shared" ref="F8:F9" si="3">D8-H8</f>
        <v>4052</v>
      </c>
      <c r="G8" s="37">
        <v>1275</v>
      </c>
      <c r="H8" s="38">
        <v>1208</v>
      </c>
      <c r="I8" s="39">
        <f t="shared" ref="I8:I9" si="4">G8/C8</f>
        <v>0.24285714285714285</v>
      </c>
      <c r="J8" s="40">
        <f t="shared" ref="J8:J9" si="5">H8/D8</f>
        <v>0.22965779467680608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1750</v>
      </c>
      <c r="D9" s="36">
        <v>1814</v>
      </c>
      <c r="E9" s="35">
        <f t="shared" si="2"/>
        <v>1325</v>
      </c>
      <c r="F9" s="36">
        <f t="shared" si="3"/>
        <v>1403</v>
      </c>
      <c r="G9" s="37">
        <v>425</v>
      </c>
      <c r="H9" s="38">
        <v>411</v>
      </c>
      <c r="I9" s="39">
        <f t="shared" si="4"/>
        <v>0.24285714285714285</v>
      </c>
      <c r="J9" s="40">
        <f t="shared" si="5"/>
        <v>0.22657111356119075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>
        <v>1893</v>
      </c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1401</v>
      </c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>
        <v>310</v>
      </c>
      <c r="Q12" s="61"/>
      <c r="R12" s="66"/>
    </row>
    <row r="13" spans="1:21" ht="20.149999999999999" customHeight="1" thickBot="1" x14ac:dyDescent="0.3">
      <c r="A13" s="102" t="s">
        <v>52</v>
      </c>
      <c r="B13" s="103" t="s">
        <v>45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75</v>
      </c>
      <c r="P13" s="112">
        <v>75</v>
      </c>
      <c r="Q13" s="52"/>
      <c r="R13" s="66"/>
    </row>
    <row r="14" spans="1:21" ht="20.149999999999999" customHeight="1" thickBot="1" x14ac:dyDescent="0.3">
      <c r="A14" s="189" t="s">
        <v>28</v>
      </c>
      <c r="B14" s="190"/>
      <c r="C14" s="74">
        <f t="shared" ref="C14:H14" si="6">SUM(C6:C13)</f>
        <v>19500</v>
      </c>
      <c r="D14" s="75">
        <f t="shared" si="6"/>
        <v>19772</v>
      </c>
      <c r="E14" s="74">
        <f t="shared" si="6"/>
        <v>14975</v>
      </c>
      <c r="F14" s="75">
        <f t="shared" si="6"/>
        <v>15282</v>
      </c>
      <c r="G14" s="76">
        <f t="shared" si="6"/>
        <v>4525</v>
      </c>
      <c r="H14" s="77">
        <f t="shared" si="6"/>
        <v>4490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3315</v>
      </c>
      <c r="N14" s="80">
        <f t="shared" si="7"/>
        <v>3294</v>
      </c>
      <c r="O14" s="81">
        <f t="shared" si="7"/>
        <v>375</v>
      </c>
      <c r="P14" s="82">
        <f t="shared" si="7"/>
        <v>385</v>
      </c>
      <c r="Q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R15" s="1" t="b">
        <f>T15=U15</f>
        <v>1</v>
      </c>
      <c r="T15" s="1" t="b">
        <f>C20&lt;0</f>
        <v>0</v>
      </c>
      <c r="U15" s="1" t="b">
        <f>D20&lt;0</f>
        <v>0</v>
      </c>
    </row>
    <row r="16" spans="1:21" ht="18.75" customHeight="1" thickBot="1" x14ac:dyDescent="0.35">
      <c r="A16" s="96" t="s">
        <v>29</v>
      </c>
      <c r="B16" s="83"/>
      <c r="C16" s="83"/>
      <c r="D16" s="83"/>
      <c r="F16" s="146" t="s">
        <v>12</v>
      </c>
      <c r="G16" s="147"/>
      <c r="H16" s="120" t="s">
        <v>32</v>
      </c>
      <c r="I16" s="121"/>
      <c r="J16" s="122"/>
      <c r="L16" s="95" t="s">
        <v>34</v>
      </c>
      <c r="M16" s="84"/>
      <c r="N16" s="84"/>
      <c r="O16" s="84"/>
      <c r="P16" s="84"/>
    </row>
    <row r="17" spans="1:21" ht="18.75" customHeight="1" thickBot="1" x14ac:dyDescent="0.3">
      <c r="A17" s="138" t="s">
        <v>28</v>
      </c>
      <c r="B17" s="139"/>
      <c r="C17" s="86" t="s">
        <v>7</v>
      </c>
      <c r="D17" s="87" t="s">
        <v>8</v>
      </c>
      <c r="F17" s="148"/>
      <c r="G17" s="149"/>
      <c r="H17" s="123"/>
      <c r="I17" s="124"/>
      <c r="J17" s="125"/>
      <c r="L17" s="117" t="s">
        <v>37</v>
      </c>
      <c r="M17" s="117"/>
      <c r="N17" s="117"/>
      <c r="O17" s="117"/>
      <c r="P17" s="98">
        <f>IF(R15=TRUE, 1, 0)</f>
        <v>1</v>
      </c>
      <c r="R17" s="1" t="b">
        <f>T17=U17</f>
        <v>1</v>
      </c>
      <c r="T17" s="1" t="b">
        <f>H21&lt;0</f>
        <v>0</v>
      </c>
      <c r="U17" s="1" t="b">
        <f>D20&lt;0</f>
        <v>0</v>
      </c>
    </row>
    <row r="18" spans="1:21" ht="18.75" customHeight="1" x14ac:dyDescent="0.35">
      <c r="A18" s="140" t="s">
        <v>31</v>
      </c>
      <c r="B18" s="141"/>
      <c r="C18" s="88">
        <f>G14+K14</f>
        <v>4525</v>
      </c>
      <c r="D18" s="89">
        <f>H14+L14</f>
        <v>4490</v>
      </c>
      <c r="F18" s="194" t="s">
        <v>13</v>
      </c>
      <c r="G18" s="195"/>
      <c r="H18" s="129">
        <v>4.0000000000000001E-3</v>
      </c>
      <c r="I18" s="130"/>
      <c r="J18" s="131"/>
      <c r="L18" s="118"/>
      <c r="M18" s="118"/>
      <c r="N18" s="118"/>
      <c r="O18" s="118"/>
      <c r="P18" s="100"/>
    </row>
    <row r="19" spans="1:21" ht="18.75" customHeight="1" thickBot="1" x14ac:dyDescent="0.4">
      <c r="A19" s="142" t="s">
        <v>30</v>
      </c>
      <c r="B19" s="143"/>
      <c r="C19" s="92">
        <f>M14+O14</f>
        <v>3690</v>
      </c>
      <c r="D19" s="93">
        <f>N14+P14</f>
        <v>3679</v>
      </c>
      <c r="F19" s="196" t="s">
        <v>14</v>
      </c>
      <c r="G19" s="197"/>
      <c r="H19" s="132">
        <v>4.0000000000000001E-3</v>
      </c>
      <c r="I19" s="133"/>
      <c r="J19" s="134"/>
      <c r="L19" s="119" t="s">
        <v>35</v>
      </c>
      <c r="M19" s="119"/>
      <c r="N19" s="119"/>
      <c r="O19" s="119"/>
      <c r="P19" s="99">
        <f>IF(R17=TRUE, 1, 0)</f>
        <v>1</v>
      </c>
      <c r="R19" s="1" t="b">
        <f>AND(H21&gt;=-0.02, H21&lt;=0.02)</f>
        <v>1</v>
      </c>
    </row>
    <row r="20" spans="1:21" ht="16.5" customHeight="1" thickBot="1" x14ac:dyDescent="0.4">
      <c r="A20" s="144" t="s">
        <v>18</v>
      </c>
      <c r="B20" s="145"/>
      <c r="C20" s="90">
        <f>C18-C19</f>
        <v>835</v>
      </c>
      <c r="D20" s="91">
        <f>D18-D19</f>
        <v>811</v>
      </c>
      <c r="F20" s="175" t="s">
        <v>15</v>
      </c>
      <c r="G20" s="176"/>
      <c r="H20" s="135">
        <v>8.9999999999999993E-3</v>
      </c>
      <c r="I20" s="136"/>
      <c r="J20" s="137"/>
      <c r="L20" s="118"/>
      <c r="M20" s="118"/>
      <c r="N20" s="118"/>
      <c r="O20" s="118"/>
      <c r="P20" s="100"/>
    </row>
    <row r="21" spans="1:21" ht="13.65" customHeight="1" thickBot="1" x14ac:dyDescent="0.3">
      <c r="F21" s="210" t="s">
        <v>16</v>
      </c>
      <c r="G21" s="211"/>
      <c r="H21" s="126">
        <f>AVERAGE(H18:J20)</f>
        <v>5.6666666666666671E-3</v>
      </c>
      <c r="I21" s="127"/>
      <c r="J21" s="128"/>
      <c r="L21" s="115" t="s">
        <v>36</v>
      </c>
      <c r="M21" s="115"/>
      <c r="N21" s="115"/>
      <c r="O21" s="115"/>
      <c r="P21" s="94">
        <f>IF(R19=TRUE, 1, 0)</f>
        <v>1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5"/>
      <c r="M22" s="115"/>
      <c r="N22" s="115"/>
      <c r="O22" s="115"/>
      <c r="P22" s="97"/>
      <c r="Q22" s="7"/>
    </row>
    <row r="23" spans="1:21" ht="13.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</row>
    <row r="24" spans="1:21" ht="20.149999999999999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  <c r="Q24" s="67"/>
    </row>
    <row r="25" spans="1:21" ht="20.149999999999999" customHeigh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  <c r="Q25" s="67"/>
    </row>
    <row r="26" spans="1:21" ht="20.149999999999999" customHeight="1" x14ac:dyDescent="0.25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</row>
    <row r="27" spans="1:21" ht="20.149999999999999" customHeight="1" thickBot="1" x14ac:dyDescent="0.3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</row>
    <row r="28" spans="1:2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Q29" s="54"/>
    </row>
    <row r="30" spans="1:21" ht="19.25" customHeight="1" thickBot="1" x14ac:dyDescent="0.3">
      <c r="A30" s="207" t="s">
        <v>19</v>
      </c>
      <c r="B30" s="208"/>
      <c r="C30" s="208"/>
      <c r="D30" s="208"/>
      <c r="E30" s="208"/>
      <c r="F30" s="209"/>
      <c r="G30" s="53"/>
      <c r="H30" s="53"/>
      <c r="I30" s="53"/>
      <c r="J30" s="53"/>
      <c r="K30" s="53"/>
      <c r="L30" s="53"/>
      <c r="M30" s="53"/>
      <c r="N30" s="53"/>
      <c r="O30" s="53"/>
      <c r="P30" s="52"/>
    </row>
    <row r="31" spans="1:21" ht="18.75" customHeight="1" thickBot="1" x14ac:dyDescent="0.3">
      <c r="A31" s="5" t="s">
        <v>6</v>
      </c>
      <c r="B31" s="156" t="s">
        <v>24</v>
      </c>
      <c r="C31" s="157"/>
      <c r="D31" s="160" t="s">
        <v>23</v>
      </c>
      <c r="E31" s="161"/>
      <c r="F31" s="161"/>
      <c r="G31" s="162"/>
      <c r="H31" s="160" t="s">
        <v>20</v>
      </c>
      <c r="I31" s="162"/>
      <c r="J31" s="161" t="s">
        <v>21</v>
      </c>
      <c r="K31" s="161"/>
      <c r="L31" s="193" t="s">
        <v>3</v>
      </c>
      <c r="M31" s="193"/>
      <c r="N31" s="191" t="s">
        <v>4</v>
      </c>
      <c r="O31" s="192"/>
      <c r="P31" s="58" t="s">
        <v>22</v>
      </c>
    </row>
    <row r="32" spans="1:21" ht="18.75" customHeight="1" thickBot="1" x14ac:dyDescent="0.3">
      <c r="A32" s="59" t="s">
        <v>25</v>
      </c>
      <c r="B32" s="154" t="s">
        <v>39</v>
      </c>
      <c r="C32" s="155"/>
      <c r="D32" s="163"/>
      <c r="E32" s="164"/>
      <c r="F32" s="164"/>
      <c r="G32" s="165"/>
      <c r="H32" s="163" t="s">
        <v>40</v>
      </c>
      <c r="I32" s="165"/>
      <c r="J32" s="169" t="s">
        <v>40</v>
      </c>
      <c r="K32" s="170"/>
      <c r="L32" s="167">
        <v>0</v>
      </c>
      <c r="M32" s="168"/>
      <c r="N32" s="187">
        <v>1080</v>
      </c>
      <c r="O32" s="188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832</v>
      </c>
      <c r="O33" s="188"/>
      <c r="P33" s="57">
        <f t="shared" ref="P33" si="9">L33-N33</f>
        <v>-832</v>
      </c>
    </row>
    <row r="34" spans="1:16" ht="19.25" customHeight="1" thickBot="1" x14ac:dyDescent="0.3">
      <c r="A34" s="60" t="s">
        <v>25</v>
      </c>
      <c r="B34" s="153" t="s">
        <v>39</v>
      </c>
      <c r="C34" s="153"/>
      <c r="D34" s="150"/>
      <c r="E34" s="151"/>
      <c r="F34" s="151"/>
      <c r="G34" s="152"/>
      <c r="H34" s="150" t="s">
        <v>40</v>
      </c>
      <c r="I34" s="152"/>
      <c r="J34" s="173" t="s">
        <v>40</v>
      </c>
      <c r="K34" s="174"/>
      <c r="L34" s="167">
        <v>0</v>
      </c>
      <c r="M34" s="168"/>
      <c r="N34" s="187">
        <v>701</v>
      </c>
      <c r="O34" s="188"/>
      <c r="P34" s="57">
        <f t="shared" si="8"/>
        <v>-701</v>
      </c>
    </row>
    <row r="35" spans="1:16" x14ac:dyDescent="0.25">
      <c r="A35" s="60" t="s">
        <v>25</v>
      </c>
      <c r="B35" s="158" t="s">
        <v>39</v>
      </c>
      <c r="C35" s="159"/>
      <c r="D35" s="150"/>
      <c r="E35" s="151"/>
      <c r="F35" s="151"/>
      <c r="G35" s="152"/>
      <c r="H35" s="150" t="s">
        <v>40</v>
      </c>
      <c r="I35" s="152"/>
      <c r="J35" s="150" t="s">
        <v>40</v>
      </c>
      <c r="K35" s="166"/>
      <c r="L35" s="171">
        <v>0</v>
      </c>
      <c r="M35" s="172"/>
      <c r="N35" s="113">
        <v>390</v>
      </c>
      <c r="O35" s="114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$R$15:$R$19=TRUE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2025-10-08T16:43:15Z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