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ATTLEBORO, MA/4 ASSET-REPORT DOCS/"/>
    </mc:Choice>
  </mc:AlternateContent>
  <xr:revisionPtr revIDLastSave="34" documentId="13_ncr:1_{B888774D-3C83-41B9-8B1C-1CD895A9BF91}" xr6:coauthVersionLast="47" xr6:coauthVersionMax="47" xr10:uidLastSave="{BBFC5A8A-EC73-4AB5-8552-EC508128E4D8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<sst xmlns="http://schemas.openxmlformats.org/spreadsheetml/2006/main" count="69" uniqueCount="43">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</sst>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O12" sqref="O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/>
      <c r="C6" s="23">
        <v>4000</v>
      </c>
      <c r="D6" s="24"/>
      <c r="E6" s="23">
        <f t="shared" ref="E6:F7" si="0">C6-G6</f>
        <v>3065</v>
      </c>
      <c r="F6" s="24">
        <f t="shared" si="0"/>
        <v>0</v>
      </c>
      <c r="G6" s="25">
        <v>935</v>
      </c>
      <c r="H6" s="26"/>
      <c r="I6" s="27">
        <f>G6/C6</f>
        <v>0.23375000000000001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/>
      <c r="C7" s="35">
        <v>4000</v>
      </c>
      <c r="D7" s="36"/>
      <c r="E7" s="35">
        <f t="shared" si="0"/>
        <v>3670</v>
      </c>
      <c r="F7" s="36">
        <f t="shared" si="0"/>
        <v>0</v>
      </c>
      <c r="G7" s="37">
        <v>330</v>
      </c>
      <c r="H7" s="38"/>
      <c r="I7" s="39">
        <f t="shared" ref="I7:J7" si="1">G7/C7</f>
        <v>8.2500000000000004E-2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/>
      <c r="C8" s="47"/>
      <c r="D8" s="48"/>
      <c r="E8" s="47" t="s">
        <v>16</v>
      </c>
      <c r="F8" s="48"/>
      <c r="G8" s="41"/>
      <c r="H8" s="42"/>
      <c r="I8" s="49"/>
      <c r="J8" s="42"/>
      <c r="K8" s="37">
        <v>1854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204" t="s">
        <v>42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2317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17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2"/>
      <c r="N10" s="42"/>
      <c r="O10" s="50">
        <v>125</v>
      </c>
      <c r="P10" s="51"/>
      <c r="Q10" s="61"/>
      <c r="R10" s="66"/>
    </row>
    <row r="11" spans="1:21" ht="20.100000000000001" customHeight="1" thickBot="1" x14ac:dyDescent="0.3">
      <c r="A11" s="73" t="s">
        <v>18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2"/>
      <c r="N11" s="42"/>
      <c r="O11" s="50">
        <v>125</v>
      </c>
      <c r="P11" s="51"/>
      <c r="Q11" s="61"/>
      <c r="R11" s="66"/>
    </row>
    <row r="12" spans="1:21" ht="20.100000000000001" customHeight="1" thickBot="1" x14ac:dyDescent="0.3">
      <c r="A12" s="177" t="s">
        <v>19</v>
      </c>
      <c r="B12" s="178"/>
      <c r="C12" s="74">
        <f>SUM(C6:C11)</f>
        <v>8000</v>
      </c>
      <c r="D12" s="75">
        <f>SUM(D6:D11)</f>
        <v>0</v>
      </c>
      <c r="E12" s="74">
        <f>SUM(E6:E11)</f>
        <v>6735</v>
      </c>
      <c r="F12" s="75">
        <f>SUM(F6:F11)</f>
        <v>0</v>
      </c>
      <c r="G12" s="76">
        <f>SUM(G6:G11)</f>
        <v>1265</v>
      </c>
      <c r="H12" s="77">
        <f>SUM(H6:H11)</f>
        <v>0</v>
      </c>
      <c r="I12" s="78"/>
      <c r="J12" s="79"/>
      <c r="K12" s="76">
        <f>SUM(K6:K11)</f>
        <v>1854</v>
      </c>
      <c r="L12" s="77">
        <f>SUM(L6:L11)</f>
        <v>0</v>
      </c>
      <c r="M12" s="101">
        <f>SUM(M6:M11)</f>
        <v>2317</v>
      </c>
      <c r="N12" s="80">
        <f>SUM(N6:N11)</f>
        <v>0</v>
      </c>
      <c r="O12" s="81">
        <f>SUM(O6:O11)</f>
        <v>250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20</v>
      </c>
      <c r="B14" s="83"/>
      <c r="C14" s="83"/>
      <c r="D14" s="83"/>
      <c r="F14" s="145" t="s">
        <v>21</v>
      </c>
      <c r="G14" s="146"/>
      <c r="H14" s="119" t="s">
        <v>22</v>
      </c>
      <c r="I14" s="120"/>
      <c r="J14" s="121"/>
      <c r="L14" s="95" t="s">
        <v>23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19</v>
      </c>
      <c r="B15" s="138"/>
      <c r="C15" s="86" t="s">
        <v>11</v>
      </c>
      <c r="D15" s="87" t="s">
        <v>12</v>
      </c>
      <c r="F15" s="147"/>
      <c r="G15" s="148"/>
      <c r="H15" s="122"/>
      <c r="I15" s="123"/>
      <c r="J15" s="124"/>
      <c r="L15" s="116" t="s">
        <v>24</v>
      </c>
      <c r="M15" s="116"/>
      <c r="N15" s="116"/>
      <c r="O15" s="116"/>
      <c r="P15" s="98">
        <f>IF(R14=TRUE, 1, 0)</f>
        <v>1</v>
      </c>
    </row>
    <row r="16" spans="1:21" ht="18.75" customHeight="1" x14ac:dyDescent="0.25">
      <c r="A16" s="139" t="s">
        <v>25</v>
      </c>
      <c r="B16" s="140"/>
      <c r="C16" s="88">
        <f>G12+K12</f>
        <v>3119</v>
      </c>
      <c r="D16" s="89">
        <f>H12+L12</f>
        <v>0</v>
      </c>
      <c r="F16" s="186" t="s">
        <v>26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1" t="s">
        <v>27</v>
      </c>
      <c r="B17" s="142"/>
      <c r="C17" s="92">
        <f>M12+O12</f>
        <v>2567</v>
      </c>
      <c r="D17" s="93">
        <f>N12+P12</f>
        <v>0</v>
      </c>
      <c r="F17" s="188" t="s">
        <v>28</v>
      </c>
      <c r="G17" s="189"/>
      <c r="H17" s="131"/>
      <c r="I17" s="132"/>
      <c r="J17" s="133"/>
      <c r="L17" s="118" t="s">
        <v>29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35">
      <c r="A18" s="143" t="s">
        <v>30</v>
      </c>
      <c r="B18" s="144"/>
      <c r="C18" s="90">
        <f>C16-C17</f>
        <v>552</v>
      </c>
      <c r="D18" s="91">
        <f>D16-D17</f>
        <v>0</v>
      </c>
      <c r="F18" s="149" t="s">
        <v>31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32</v>
      </c>
      <c r="G19" s="203"/>
      <c r="H19" s="125" t="e">
        <f>AVERAGE(H16:J18)</f>
        <v>#DIV/0!</v>
      </c>
      <c r="I19" s="126"/>
      <c r="J19" s="127"/>
      <c r="L19" s="114" t="s">
        <v>33</v>
      </c>
      <c r="M19" s="114"/>
      <c r="N19" s="114"/>
      <c r="O19" s="11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99" t="s">
        <v>35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54" t="s">
        <v>36</v>
      </c>
      <c r="C29" s="155"/>
      <c r="D29" s="156" t="s">
        <v>37</v>
      </c>
      <c r="E29" s="157"/>
      <c r="F29" s="157"/>
      <c r="G29" s="158"/>
      <c r="H29" s="156" t="s">
        <v>38</v>
      </c>
      <c r="I29" s="158"/>
      <c r="J29" s="157" t="s">
        <v>39</v>
      </c>
      <c r="K29" s="157"/>
      <c r="L29" s="185" t="s">
        <v>6</v>
      </c>
      <c r="M29" s="185"/>
      <c r="N29" s="181" t="s">
        <v>7</v>
      </c>
      <c r="O29" s="182"/>
      <c r="P29" s="58" t="s">
        <v>40</v>
      </c>
    </row>
    <row r="30" spans="1:18" ht="18.75" customHeight="1" thickBot="1" x14ac:dyDescent="0.3">
      <c r="A30" s="59" t="s">
        <v>41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8" ht="18.75" customHeight="1" thickBot="1" x14ac:dyDescent="0.3">
      <c r="A31" s="60" t="s">
        <v>41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8" ht="19.2" customHeight="1" thickBot="1" x14ac:dyDescent="0.3">
      <c r="A32" s="60" t="s">
        <v>41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59" t="s">
        <v>41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41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60" t="s">
        <v>41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59" t="s">
        <v>41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9.5" customHeight="1" thickBot="1" x14ac:dyDescent="0.3">
      <c r="A37" s="60" t="s">
        <v>41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ht="18.75" customHeight="1" x14ac:dyDescent="0.25">
      <c r="A38" s="60" t="s">
        <v>41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2025-08-18T17:24:48Z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