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453 OCALA, FL/PROJECT DOCUMENTS/"/>
    </mc:Choice>
  </mc:AlternateContent>
  <xr:revisionPtr revIDLastSave="2" documentId="8_{7ADB69D5-4931-4DFB-92AF-52CDD70B71EF}" xr6:coauthVersionLast="47" xr6:coauthVersionMax="47" xr10:uidLastSave="{08822A00-6CCA-44F8-9B42-EE374E68E003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<sst xmlns="http://schemas.openxmlformats.org/spreadsheetml/2006/main" count="73" uniqueCount="46">
  <si>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</si>
  <si>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</si>
  <si>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</si>
  <si>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</si>
  <si>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</si>
  <si>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</si>
  <si>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</si>
  <si>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</si>
  <si>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</si>
  <si>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</si>
  <si>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</si>
  <si>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</si>
  <si>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</si>
  <si>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</si>
  <si>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</si>
  <si>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</si>
  <si>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</si>
  <si>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</si>
  <si>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</si>
  <si>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</si>
  <si>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</si>
  <si>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</si>
  <si>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</si>
  <si>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</si>
  <si>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</si>
  <si>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</si>
  <si>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</si>
  <si>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</si>
  <si>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</si>
  <si>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</si>
  <si>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</si>
  <si>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</si>
  <si>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</si>
  <si>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</si>
  <si>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</si>
  <si>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</si>
  <si>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</si>
  <si>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</si>
  <si>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</si>
  <si>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</si>
  <si>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</si>
  <si>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RETAIL</t>
  </si>
  <si>
    <t xml:space="preserve"> </t>
  </si>
  <si>
    <t>WATER ROOM</t>
  </si>
  <si>
    <t>FOOD SERVICE</t>
  </si>
  <si>
    <t>EF-32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</si>
</sst>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Y5" sqref="Y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27</v>
      </c>
      <c r="J4" s="140"/>
      <c r="K4" s="145" t="s">
        <v>3</v>
      </c>
      <c r="L4" s="146"/>
      <c r="M4" s="143" t="s">
        <v>4</v>
      </c>
      <c r="N4" s="144"/>
      <c r="O4" s="143" t="s">
        <v>39</v>
      </c>
      <c r="P4" s="14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25</v>
      </c>
      <c r="B6" s="70" t="s">
        <v>41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26</v>
      </c>
      <c r="B7" s="71" t="s">
        <v>44</v>
      </c>
      <c r="C7" s="35">
        <v>5000</v>
      </c>
      <c r="D7" s="36"/>
      <c r="E7" s="35">
        <f t="shared" si="0"/>
        <v>4500</v>
      </c>
      <c r="F7" s="36">
        <f t="shared" si="0"/>
        <v>0</v>
      </c>
      <c r="G7" s="37">
        <v>500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28</v>
      </c>
      <c r="B8" s="71" t="s">
        <v>41</v>
      </c>
      <c r="C8" s="35">
        <v>3000</v>
      </c>
      <c r="D8" s="36"/>
      <c r="E8" s="35">
        <f t="shared" ref="E8" si="2">C8-G8</f>
        <v>2700</v>
      </c>
      <c r="F8" s="36">
        <f t="shared" ref="F8" si="3">D8-H8</f>
        <v>0</v>
      </c>
      <c r="G8" s="37">
        <v>300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104" t="s">
        <v>40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102">
        <v>800</v>
      </c>
      <c r="N9" s="103"/>
      <c r="O9" s="45" t="s">
        <v>42</v>
      </c>
      <c r="P9" s="46"/>
      <c r="Q9" s="61"/>
      <c r="R9" s="66"/>
    </row>
    <row r="10" spans="1:21" ht="20.149999999999999" customHeight="1" thickBot="1" x14ac:dyDescent="0.3">
      <c r="A10" s="73" t="s">
        <v>45</v>
      </c>
      <c r="B10" s="104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60</v>
      </c>
      <c r="P10" s="51"/>
      <c r="Q10" s="61"/>
      <c r="R10" s="66"/>
    </row>
    <row r="11" spans="1:21" ht="20.149999999999999" customHeight="1" thickBot="1" x14ac:dyDescent="0.3">
      <c r="A11" s="105" t="s">
        <v>29</v>
      </c>
      <c r="B11" s="106"/>
      <c r="C11" s="74">
        <f t="shared" ref="C11:H11" si="6">SUM(C6:C10)</f>
        <v>11400</v>
      </c>
      <c r="D11" s="75">
        <f t="shared" si="6"/>
        <v>0</v>
      </c>
      <c r="E11" s="74">
        <f t="shared" si="6"/>
        <v>10100</v>
      </c>
      <c r="F11" s="75">
        <f t="shared" si="6"/>
        <v>0</v>
      </c>
      <c r="G11" s="76">
        <f t="shared" si="6"/>
        <v>1300</v>
      </c>
      <c r="H11" s="77">
        <f t="shared" si="6"/>
        <v>0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800</v>
      </c>
      <c r="N11" s="80">
        <f t="shared" si="7"/>
        <v>0</v>
      </c>
      <c r="O11" s="81">
        <f t="shared" si="7"/>
        <v>60</v>
      </c>
      <c r="P11" s="82">
        <f t="shared" si="7"/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30</v>
      </c>
      <c r="B13" s="83"/>
      <c r="C13" s="83"/>
      <c r="D13" s="83"/>
      <c r="F13" s="198" t="s">
        <v>11</v>
      </c>
      <c r="G13" s="199"/>
      <c r="H13" s="172" t="s">
        <v>33</v>
      </c>
      <c r="I13" s="173"/>
      <c r="J13" s="174"/>
      <c r="L13" s="95" t="s">
        <v>35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29</v>
      </c>
      <c r="B14" s="191"/>
      <c r="C14" s="86" t="s">
        <v>7</v>
      </c>
      <c r="D14" s="87" t="s">
        <v>8</v>
      </c>
      <c r="F14" s="200"/>
      <c r="G14" s="201"/>
      <c r="H14" s="175"/>
      <c r="I14" s="176"/>
      <c r="J14" s="177"/>
      <c r="L14" s="169" t="s">
        <v>38</v>
      </c>
      <c r="M14" s="169"/>
      <c r="N14" s="169"/>
      <c r="O14" s="169"/>
      <c r="P14" s="98">
        <f>IF(R13=TRUE, 1, 0)</f>
        <v>1</v>
      </c>
    </row>
    <row r="15" spans="1:21" ht="18.75" customHeight="1" x14ac:dyDescent="0.35">
      <c r="A15" s="192" t="s">
        <v>32</v>
      </c>
      <c r="B15" s="193"/>
      <c r="C15" s="88">
        <f>G11+K11</f>
        <v>1300</v>
      </c>
      <c r="D15" s="89">
        <f>H11+L11</f>
        <v>0</v>
      </c>
      <c r="F15" s="121" t="s">
        <v>12</v>
      </c>
      <c r="G15" s="122"/>
      <c r="H15" s="181"/>
      <c r="I15" s="182"/>
      <c r="J15" s="183"/>
      <c r="L15" s="170"/>
      <c r="M15" s="170"/>
      <c r="N15" s="170"/>
      <c r="O15" s="170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31</v>
      </c>
      <c r="B16" s="195"/>
      <c r="C16" s="92">
        <f>M11+O11</f>
        <v>860</v>
      </c>
      <c r="D16" s="93">
        <f>N11+P11</f>
        <v>0</v>
      </c>
      <c r="F16" s="123" t="s">
        <v>13</v>
      </c>
      <c r="G16" s="124"/>
      <c r="H16" s="184"/>
      <c r="I16" s="185"/>
      <c r="J16" s="186"/>
      <c r="L16" s="171" t="s">
        <v>36</v>
      </c>
      <c r="M16" s="171"/>
      <c r="N16" s="171"/>
      <c r="O16" s="171"/>
      <c r="P16" s="99" t="e">
        <f>IF(R15=TRUE, 1, 0)</f>
        <v>#DIV/0!</v>
      </c>
    </row>
    <row r="17" spans="1:18" ht="18.75" customHeight="1" thickBot="1" x14ac:dyDescent="0.4">
      <c r="A17" s="196" t="s">
        <v>17</v>
      </c>
      <c r="B17" s="197"/>
      <c r="C17" s="90">
        <f>C15-C16</f>
        <v>440</v>
      </c>
      <c r="D17" s="91">
        <f>D15-D16</f>
        <v>0</v>
      </c>
      <c r="F17" s="202" t="s">
        <v>14</v>
      </c>
      <c r="G17" s="203"/>
      <c r="H17" s="187"/>
      <c r="I17" s="188"/>
      <c r="J17" s="189"/>
      <c r="L17" s="170"/>
      <c r="M17" s="170"/>
      <c r="N17" s="170"/>
      <c r="O17" s="170"/>
      <c r="P17" s="100"/>
      <c r="R17" s="1" t="e">
        <f>AND(H18&gt;=-0.02, H18&lt;=0.02)</f>
        <v>#DIV/0!</v>
      </c>
    </row>
    <row r="18" spans="1:18" ht="16.5" customHeight="1" thickBot="1" x14ac:dyDescent="0.3">
      <c r="F18" s="137" t="s">
        <v>15</v>
      </c>
      <c r="G18" s="138"/>
      <c r="H18" s="178" t="e">
        <f>AVERAGE(H15:J17)</f>
        <v>#DIV/0!</v>
      </c>
      <c r="I18" s="179"/>
      <c r="J18" s="180"/>
      <c r="L18" s="167" t="s">
        <v>37</v>
      </c>
      <c r="M18" s="167"/>
      <c r="N18" s="167"/>
      <c r="O18" s="167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7"/>
      <c r="M19" s="167"/>
      <c r="N19" s="167"/>
      <c r="O19" s="167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7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18</v>
      </c>
      <c r="B27" s="135"/>
      <c r="C27" s="135"/>
      <c r="D27" s="135"/>
      <c r="E27" s="135"/>
      <c r="F27" s="136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6</v>
      </c>
      <c r="B28" s="160" t="s">
        <v>23</v>
      </c>
      <c r="C28" s="161"/>
      <c r="D28" s="115" t="s">
        <v>22</v>
      </c>
      <c r="E28" s="117"/>
      <c r="F28" s="117"/>
      <c r="G28" s="116"/>
      <c r="H28" s="115" t="s">
        <v>19</v>
      </c>
      <c r="I28" s="116"/>
      <c r="J28" s="117" t="s">
        <v>20</v>
      </c>
      <c r="K28" s="117"/>
      <c r="L28" s="118" t="s">
        <v>3</v>
      </c>
      <c r="M28" s="118"/>
      <c r="N28" s="111" t="s">
        <v>4</v>
      </c>
      <c r="O28" s="112"/>
      <c r="P28" s="58" t="s">
        <v>21</v>
      </c>
    </row>
    <row r="29" spans="1:18" ht="18.75" customHeight="1" thickBot="1" x14ac:dyDescent="0.3">
      <c r="A29" s="59" t="s">
        <v>24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7">
        <f t="shared" ref="P29:P37" si="8">L29-N29</f>
        <v>0</v>
      </c>
    </row>
    <row r="30" spans="1:18" ht="18.75" customHeight="1" thickBot="1" x14ac:dyDescent="0.3">
      <c r="A30" s="60" t="s">
        <v>24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7">
        <f t="shared" si="8"/>
        <v>0</v>
      </c>
    </row>
    <row r="31" spans="1:18" ht="19.149999999999999" customHeight="1" thickBot="1" x14ac:dyDescent="0.3">
      <c r="A31" s="60" t="s">
        <v>24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7">
        <f t="shared" si="8"/>
        <v>0</v>
      </c>
    </row>
    <row r="32" spans="1:18" ht="19.5" customHeight="1" thickBot="1" x14ac:dyDescent="0.3">
      <c r="A32" s="59" t="s">
        <v>24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7">
        <f t="shared" si="8"/>
        <v>0</v>
      </c>
    </row>
    <row r="33" spans="1:16" ht="19.5" customHeight="1" thickBot="1" x14ac:dyDescent="0.3">
      <c r="A33" s="60" t="s">
        <v>24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7">
        <f t="shared" si="8"/>
        <v>0</v>
      </c>
    </row>
    <row r="34" spans="1:16" ht="19.5" customHeight="1" thickBot="1" x14ac:dyDescent="0.3">
      <c r="A34" s="60" t="s">
        <v>24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7">
        <f t="shared" si="8"/>
        <v>0</v>
      </c>
    </row>
    <row r="35" spans="1:16" ht="19.5" customHeight="1" thickBot="1" x14ac:dyDescent="0.3">
      <c r="A35" s="59" t="s">
        <v>24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7">
        <f t="shared" si="8"/>
        <v>0</v>
      </c>
    </row>
    <row r="36" spans="1:16" ht="19.5" customHeight="1" thickBot="1" x14ac:dyDescent="0.3">
      <c r="A36" s="60" t="s">
        <v>24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7">
        <f t="shared" si="8"/>
        <v>0</v>
      </c>
    </row>
    <row r="37" spans="1:16" ht="18.75" customHeight="1" x14ac:dyDescent="0.25">
      <c r="A37" s="60" t="s">
        <v>24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2025-07-07T13:39:51Z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