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7ACB4A2D-3D35-B446-8A1D-72ADFD1215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/>
  <c r="P35" i="1"/>
  <c r="P36" i="1"/>
  <c r="P37" i="1"/>
  <c r="P38" i="1"/>
  <c r="P39" i="1"/>
  <c r="P13" i="1"/>
  <c r="O13" i="1"/>
  <c r="N13" i="1"/>
  <c r="M13" i="1"/>
  <c r="L13" i="1"/>
  <c r="K13" i="1"/>
  <c r="H13" i="1"/>
  <c r="G13" i="1"/>
  <c r="D13" i="1"/>
  <c r="C13" i="1"/>
  <c r="H20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<sst xmlns="http://schemas.openxmlformats.org/spreadsheetml/2006/main" count="76" uniqueCount="49">
  <si>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</si>
  <si>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</si>
  <si>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</si>
  <si>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</si>
  <si>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</si>
  <si>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</si>
  <si>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</si>
  <si>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</si>
  <si>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</si>
  <si>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</si>
  <si>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</si>
  <si>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</si>
  <si>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</si>
  <si>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</si>
  <si>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</si>
  <si>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</si>
  <si>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</si>
  <si>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</si>
  <si>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</si>
  <si>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</si>
  <si>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</si>
  <si>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</si>
  <si>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</si>
  <si>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</si>
  <si>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</si>
  <si>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</si>
  <si>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</si>
  <si>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</si>
  <si>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</si>
  <si>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</si>
  <si>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</si>
  <si>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</si>
  <si>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</si>
  <si>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</si>
  <si>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</si>
  <si>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</si>
  <si>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</si>
  <si>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</si>
  <si>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</si>
  <si>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</si>
  <si>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</si>
  <si>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DINING 2</t>
  </si>
  <si>
    <t>KITCHEN</t>
  </si>
  <si>
    <t>DOAS-1</t>
  </si>
  <si>
    <t>KEF-1</t>
  </si>
  <si>
    <t>KEF-2</t>
  </si>
  <si>
    <t>GRIDDLE</t>
  </si>
  <si>
    <t>FRYER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</si>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</sst>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V18" sqref="V18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15">
      <c r="A6" s="74" t="s">
        <v>13</v>
      </c>
      <c r="B6" s="72" t="s">
        <v>40</v>
      </c>
      <c r="C6" s="23">
        <v>3000</v>
      </c>
      <c r="D6" s="24">
        <v>3010</v>
      </c>
      <c r="E6" s="23">
        <f t="shared" ref="E6:F7" si="0">C6-G6</f>
        <v>2398</v>
      </c>
      <c r="F6" s="24">
        <f t="shared" si="0"/>
        <v>2391</v>
      </c>
      <c r="G6" s="25">
        <v>602</v>
      </c>
      <c r="H6" s="26">
        <v>619</v>
      </c>
      <c r="I6" s="27">
        <f>G6/C6</f>
        <v>0.20066666666666666</v>
      </c>
      <c r="J6" s="28">
        <f>H6/D6</f>
        <v>0.20564784053156146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14</v>
      </c>
      <c r="B7" s="73" t="s">
        <v>41</v>
      </c>
      <c r="C7" s="35">
        <v>3000</v>
      </c>
      <c r="D7" s="36">
        <v>2920</v>
      </c>
      <c r="E7" s="35">
        <f t="shared" si="0"/>
        <v>2399</v>
      </c>
      <c r="F7" s="36">
        <f t="shared" si="0"/>
        <v>2331</v>
      </c>
      <c r="G7" s="37">
        <v>601</v>
      </c>
      <c r="H7" s="38">
        <v>589</v>
      </c>
      <c r="I7" s="39">
        <f t="shared" ref="I7:J7" si="1">G7/C7</f>
        <v>0.20033333333333334</v>
      </c>
      <c r="J7" s="40">
        <f t="shared" si="1"/>
        <v>0.20171232876712328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43</v>
      </c>
      <c r="B8" s="73" t="s">
        <v>42</v>
      </c>
      <c r="C8" s="35">
        <v>2250</v>
      </c>
      <c r="D8" s="36">
        <v>2323</v>
      </c>
      <c r="E8" s="35">
        <f t="shared" ref="E8" si="2">C8-G8</f>
        <v>0</v>
      </c>
      <c r="F8" s="36">
        <f t="shared" ref="F8" si="3">D8-H8</f>
        <v>0</v>
      </c>
      <c r="G8" s="37">
        <v>2250</v>
      </c>
      <c r="H8" s="38">
        <v>2323</v>
      </c>
      <c r="I8" s="39">
        <f t="shared" ref="I8" si="4">G8/C8</f>
        <v>1</v>
      </c>
      <c r="J8" s="40">
        <f t="shared" ref="J8" si="5">H8/D8</f>
        <v>1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15">
      <c r="A9" s="75" t="s">
        <v>44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>
        <v>1539</v>
      </c>
      <c r="O9" s="45"/>
      <c r="P9" s="46"/>
      <c r="Q9" s="63"/>
      <c r="R9" s="68"/>
    </row>
    <row r="10" spans="1:21" ht="20.100000000000001" customHeight="1" x14ac:dyDescent="0.15">
      <c r="A10" s="75" t="s">
        <v>45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775</v>
      </c>
      <c r="N10" s="51">
        <v>773</v>
      </c>
      <c r="O10" s="45"/>
      <c r="P10" s="46"/>
      <c r="Q10" s="63"/>
      <c r="R10" s="68"/>
    </row>
    <row r="11" spans="1:21" ht="20.100000000000001" customHeight="1" x14ac:dyDescent="0.15">
      <c r="A11" s="75" t="s">
        <v>15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>
        <v>145</v>
      </c>
      <c r="Q11" s="63"/>
      <c r="R11" s="68"/>
    </row>
    <row r="12" spans="1:21" ht="20.100000000000001" customHeight="1" thickBot="1" x14ac:dyDescent="0.2">
      <c r="A12" s="75" t="s">
        <v>16</v>
      </c>
      <c r="B12" s="73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150</v>
      </c>
      <c r="P12" s="53">
        <v>164</v>
      </c>
      <c r="Q12" s="63"/>
      <c r="R12" s="68"/>
    </row>
    <row r="13" spans="1:21" ht="20.100000000000001" customHeight="1" thickBot="1" x14ac:dyDescent="0.2">
      <c r="A13" s="179" t="s">
        <v>17</v>
      </c>
      <c r="B13" s="180"/>
      <c r="C13" s="76">
        <f>SUM(C6:C12)</f>
        <v>8250</v>
      </c>
      <c r="D13" s="77">
        <f>SUM(D6:D12)</f>
        <v>8253</v>
      </c>
      <c r="E13" s="76">
        <f>SUM(E6:E12)</f>
        <v>4797</v>
      </c>
      <c r="F13" s="77">
        <f>SUM(F6:F12)</f>
        <v>4722</v>
      </c>
      <c r="G13" s="78">
        <f>SUM(G6:G12)</f>
        <v>3453</v>
      </c>
      <c r="H13" s="79">
        <f>SUM(H6:H12)</f>
        <v>3531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2375</v>
      </c>
      <c r="N13" s="82">
        <f>SUM(N6:N12)</f>
        <v>2312</v>
      </c>
      <c r="O13" s="83">
        <f>SUM(O6:O12)</f>
        <v>300</v>
      </c>
      <c r="P13" s="84">
        <f>SUM(P6:P12)</f>
        <v>309</v>
      </c>
      <c r="Q13" s="54"/>
      <c r="R13" s="68"/>
    </row>
    <row r="14" spans="1:21" ht="20.100000000000001" customHeight="1" thickBot="1" x14ac:dyDescent="0.2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">
      <c r="A15" s="98" t="s">
        <v>18</v>
      </c>
      <c r="B15" s="85"/>
      <c r="C15" s="85"/>
      <c r="D15" s="85"/>
      <c r="F15" s="147" t="s">
        <v>19</v>
      </c>
      <c r="G15" s="148"/>
      <c r="H15" s="121" t="s">
        <v>20</v>
      </c>
      <c r="I15" s="122"/>
      <c r="J15" s="123"/>
      <c r="L15" s="97" t="s">
        <v>21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139" t="s">
        <v>17</v>
      </c>
      <c r="B16" s="140"/>
      <c r="C16" s="88" t="s">
        <v>11</v>
      </c>
      <c r="D16" s="89" t="s">
        <v>12</v>
      </c>
      <c r="F16" s="149"/>
      <c r="G16" s="150"/>
      <c r="H16" s="124"/>
      <c r="I16" s="125"/>
      <c r="J16" s="126"/>
      <c r="L16" s="118" t="s">
        <v>22</v>
      </c>
      <c r="M16" s="118"/>
      <c r="N16" s="118"/>
      <c r="O16" s="118"/>
      <c r="P16" s="100">
        <f>IF(R15=TRUE, 1, 0)</f>
        <v>1</v>
      </c>
    </row>
    <row r="17" spans="1:21" ht="18.75" customHeight="1" x14ac:dyDescent="0.15">
      <c r="A17" s="141" t="s">
        <v>23</v>
      </c>
      <c r="B17" s="142"/>
      <c r="C17" s="90">
        <f>G13+K13</f>
        <v>3453</v>
      </c>
      <c r="D17" s="91">
        <f>H13+L13</f>
        <v>3531</v>
      </c>
      <c r="F17" s="188" t="s">
        <v>24</v>
      </c>
      <c r="G17" s="189"/>
      <c r="H17" s="130">
        <v>2.7000000000000001E-3</v>
      </c>
      <c r="I17" s="131"/>
      <c r="J17" s="132"/>
      <c r="L17" s="119"/>
      <c r="M17" s="119"/>
      <c r="N17" s="119"/>
      <c r="O17" s="11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">
      <c r="A18" s="143" t="s">
        <v>25</v>
      </c>
      <c r="B18" s="144"/>
      <c r="C18" s="94">
        <f>M13+O13</f>
        <v>2675</v>
      </c>
      <c r="D18" s="95">
        <f>N13+P13</f>
        <v>2621</v>
      </c>
      <c r="F18" s="190" t="s">
        <v>26</v>
      </c>
      <c r="G18" s="191"/>
      <c r="H18" s="133"/>
      <c r="I18" s="134"/>
      <c r="J18" s="135"/>
      <c r="L18" s="120" t="s">
        <v>27</v>
      </c>
      <c r="M18" s="120"/>
      <c r="N18" s="120"/>
      <c r="O18" s="120"/>
      <c r="P18" s="101">
        <f>IF(R17=TRUE, 1, 0)</f>
        <v>1</v>
      </c>
    </row>
    <row r="19" spans="1:21" ht="18.75" customHeight="1" thickBot="1" x14ac:dyDescent="0.2">
      <c r="A19" s="145" t="s">
        <v>28</v>
      </c>
      <c r="B19" s="146"/>
      <c r="C19" s="92">
        <f>C17-C18</f>
        <v>778</v>
      </c>
      <c r="D19" s="93">
        <f>D17-D18</f>
        <v>910</v>
      </c>
      <c r="F19" s="151" t="s">
        <v>29</v>
      </c>
      <c r="G19" s="152"/>
      <c r="H19" s="136">
        <v>1.6999999999999999E-3</v>
      </c>
      <c r="I19" s="137"/>
      <c r="J19" s="138"/>
      <c r="L19" s="119"/>
      <c r="M19" s="119"/>
      <c r="N19" s="119"/>
      <c r="O19" s="119"/>
      <c r="P19" s="102"/>
      <c r="R19" s="1" t="b">
        <f>AND(H20&gt;=-0.02, H20&lt;=0.02)</f>
        <v>1</v>
      </c>
    </row>
    <row r="20" spans="1:21" ht="16.5" customHeight="1" thickBot="1" x14ac:dyDescent="0.2">
      <c r="F20" s="204" t="s">
        <v>30</v>
      </c>
      <c r="G20" s="205"/>
      <c r="H20" s="127">
        <f>AVERAGE(H17:J19)</f>
        <v>2.2000000000000001E-3</v>
      </c>
      <c r="I20" s="128"/>
      <c r="J20" s="129"/>
      <c r="L20" s="116" t="s">
        <v>31</v>
      </c>
      <c r="M20" s="116"/>
      <c r="N20" s="116"/>
      <c r="O20" s="116"/>
      <c r="P20" s="96">
        <f>IF(R19=TRUE, 1, 0)</f>
        <v>1</v>
      </c>
    </row>
    <row r="21" spans="1:21" ht="13.7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" customHeight="1" x14ac:dyDescent="0.1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1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2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201" t="s">
        <v>33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">
      <c r="A30" s="5" t="s">
        <v>9</v>
      </c>
      <c r="B30" s="156" t="s">
        <v>34</v>
      </c>
      <c r="C30" s="157"/>
      <c r="D30" s="158" t="s">
        <v>35</v>
      </c>
      <c r="E30" s="159"/>
      <c r="F30" s="159"/>
      <c r="G30" s="160"/>
      <c r="H30" s="158" t="s">
        <v>36</v>
      </c>
      <c r="I30" s="160"/>
      <c r="J30" s="159" t="s">
        <v>37</v>
      </c>
      <c r="K30" s="159"/>
      <c r="L30" s="187" t="s">
        <v>6</v>
      </c>
      <c r="M30" s="187"/>
      <c r="N30" s="183" t="s">
        <v>7</v>
      </c>
      <c r="O30" s="184"/>
      <c r="P30" s="60" t="s">
        <v>38</v>
      </c>
    </row>
    <row r="31" spans="1:21" ht="18.75" customHeight="1" thickBot="1" x14ac:dyDescent="0.2">
      <c r="A31" s="61" t="s">
        <v>39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6">L31-N31</f>
        <v>0</v>
      </c>
    </row>
    <row r="32" spans="1:21" ht="18.75" customHeight="1" thickBot="1" x14ac:dyDescent="0.2">
      <c r="A32" s="62" t="s">
        <v>39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6"/>
        <v>0</v>
      </c>
    </row>
    <row r="33" spans="1:16" ht="19.149999999999999" customHeight="1" thickBot="1" x14ac:dyDescent="0.2">
      <c r="A33" s="62" t="s">
        <v>39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2">
      <c r="A34" s="61" t="s">
        <v>39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">
      <c r="A35" s="62" t="s">
        <v>39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">
      <c r="A36" s="62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2">
      <c r="A37" s="61" t="s">
        <v>39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6"/>
        <v>0</v>
      </c>
    </row>
    <row r="38" spans="1:16" ht="19.5" customHeight="1" thickBot="1" x14ac:dyDescent="0.2">
      <c r="A38" s="62" t="s">
        <v>39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ht="18.75" customHeight="1" x14ac:dyDescent="0.15">
      <c r="A39" s="62" t="s">
        <v>39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6"/>
        <v>0</v>
      </c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2024-07-09T22:28:09Z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