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tab3\Downloads\"/>
    </mc:Choice>
  </mc:AlternateContent>
  <xr:revisionPtr revIDLastSave="0" documentId="13_ncr:1_{EBD6A1FB-10DD-42F5-8E55-AC315FA8D90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UMMARY (2)" sheetId="1" r:id="rId1"/>
  </sheets>
  <definedNames>
    <definedName name="_xlnm.Print_Area" localSheetId="0">'SUMMARY (2)'!$A$1:$P$29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3" i="1" l="1"/>
  <c r="D22" i="1"/>
  <c r="C23" i="1"/>
  <c r="C22" i="1"/>
  <c r="J7" i="1"/>
  <c r="I7" i="1"/>
  <c r="F7" i="1"/>
  <c r="E7" i="1"/>
  <c r="J6" i="1"/>
  <c r="I6" i="1"/>
  <c r="F6" i="1"/>
  <c r="E6" i="1"/>
  <c r="D24" i="1" l="1"/>
  <c r="C24" i="1"/>
  <c r="P37" i="1" l="1"/>
  <c r="P38" i="1"/>
  <c r="P39" i="1"/>
  <c r="P40" i="1"/>
  <c r="P41" i="1"/>
  <c r="P42" i="1"/>
  <c r="P11" i="1" l="1"/>
  <c r="O11" i="1"/>
  <c r="N11" i="1"/>
  <c r="M11" i="1"/>
  <c r="L11" i="1"/>
  <c r="K11" i="1"/>
  <c r="H11" i="1"/>
  <c r="G11" i="1"/>
  <c r="D11" i="1"/>
  <c r="C11" i="1"/>
  <c r="H18" i="1" l="1"/>
  <c r="P36" i="1"/>
  <c r="P35" i="1"/>
  <c r="P34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U13" i="1" l="1"/>
  <c r="R13" i="1" s="1"/>
  <c r="P14" i="1" s="1"/>
  <c r="P16" i="1"/>
  <c r="E11" i="1" l="1"/>
  <c r="F11" i="1"/>
</calcChain>
</file>

<file path=xl/sharedStrings.xml><?xml version="1.0" encoding="utf-8"?>
<sst xmlns="http://schemas.openxmlformats.org/spreadsheetml/2006/main" count="78" uniqueCount="48">
  <si>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</si>
  <si>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</si>
  <si>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</si>
  <si>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</si>
  <si>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</si>
  <si>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</si>
  <si>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</si>
  <si>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</si>
  <si>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</si>
  <si>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</si>
  <si>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</si>
  <si>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DOOR TESTED</t>
  </si>
  <si>
    <t>FRONT</t>
  </si>
  <si>
    <t>SIDE</t>
  </si>
  <si>
    <t>REAR</t>
  </si>
  <si>
    <t>AVERAGE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</si>
  <si>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</si>
  <si>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</si>
  <si>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</si>
  <si>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</si>
  <si>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</si>
  <si>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</si>
  <si>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</si>
  <si>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</si>
  <si>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</si>
  <si>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</si>
  <si>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</si>
  <si>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</si>
  <si>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</si>
  <si>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</si>
  <si>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</si>
  <si>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</si>
  <si>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</si>
  <si>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</si>
  <si>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</si>
  <si>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</si>
  <si>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</si>
  <si>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</si>
  <si>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 PRESSURIZATION (MUST BE NEGATIVE)</t>
  </si>
  <si>
    <t>TOTAL KITCHEN OA</t>
  </si>
  <si>
    <t>TOTAL KITCHEN EXHAUST</t>
  </si>
  <si>
    <t>KEF-1</t>
  </si>
  <si>
    <t>KEF-2</t>
  </si>
  <si>
    <t>DINING</t>
  </si>
  <si>
    <t>KITCHEN</t>
  </si>
  <si>
    <t>HOOD 1</t>
  </si>
  <si>
    <t>HOOD 2</t>
  </si>
  <si>
    <t>RESTROOMS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</si>
</sst>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24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4" fillId="3" borderId="7" xfId="0" applyFont="1" applyFill="1" applyBorder="1" applyAlignment="1">
      <alignment horizontal="center"/>
    </xf>
    <xf numFmtId="0" fontId="14" fillId="3" borderId="6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0" fillId="3" borderId="0" xfId="0" applyFill="1" applyAlignment="1">
      <alignment horizontal="left" vertical="top" wrapText="1"/>
    </xf>
    <xf numFmtId="0" fontId="2" fillId="3" borderId="0" xfId="0" applyFont="1" applyFill="1" applyAlignment="1">
      <alignment horizontal="left" vertical="top" wrapText="1"/>
    </xf>
    <xf numFmtId="0" fontId="1" fillId="3" borderId="0" xfId="0" applyFont="1" applyFill="1"/>
    <xf numFmtId="0" fontId="3" fillId="5" borderId="12" xfId="0" applyFont="1" applyFill="1" applyBorder="1" applyAlignment="1">
      <alignment horizontal="center"/>
    </xf>
    <xf numFmtId="0" fontId="3" fillId="5" borderId="55" xfId="0" applyFont="1" applyFill="1" applyBorder="1" applyAlignment="1">
      <alignment horizontal="center"/>
    </xf>
    <xf numFmtId="0" fontId="14" fillId="3" borderId="4" xfId="0" applyFont="1" applyFill="1" applyBorder="1" applyAlignment="1">
      <alignment horizontal="center"/>
    </xf>
    <xf numFmtId="0" fontId="14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47" xfId="0" applyFont="1" applyBorder="1" applyAlignment="1">
      <alignment horizontal="center"/>
    </xf>
    <xf numFmtId="0" fontId="5" fillId="0" borderId="48" xfId="0" applyFont="1" applyBorder="1" applyAlignment="1">
      <alignment horizontal="center"/>
    </xf>
    <xf numFmtId="0" fontId="14" fillId="5" borderId="12" xfId="0" applyFont="1" applyFill="1" applyBorder="1" applyAlignment="1">
      <alignment horizontal="center"/>
    </xf>
    <xf numFmtId="0" fontId="14" fillId="5" borderId="11" xfId="0" applyFont="1" applyFill="1" applyBorder="1" applyAlignment="1">
      <alignment horizont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461368</xdr:rowOff>
    </xdr:from>
    <xdr:to>
      <xdr:col>3</xdr:col>
      <xdr:colOff>249865</xdr:colOff>
      <xdr:row>0</xdr:row>
      <xdr:rowOff>971463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5354" y="461368"/>
          <a:ext cx="2360976" cy="5196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92"/>
  <sheetViews>
    <sheetView showGridLines="0" tabSelected="1" view="pageBreakPreview" zoomScale="55" zoomScaleNormal="55" zoomScaleSheetLayoutView="55" workbookViewId="0">
      <selection activeCell="D7" sqref="D7"/>
    </sheetView>
  </sheetViews>
  <sheetFormatPr defaultColWidth="9.109375" defaultRowHeight="13.2" x14ac:dyDescent="0.25"/>
  <cols>
    <col min="1" max="1" width="10.5546875" style="1" customWidth="1"/>
    <col min="2" max="2" width="10.88671875" style="1" customWidth="1"/>
    <col min="3" max="3" width="10.6640625" style="1" customWidth="1"/>
    <col min="4" max="4" width="9.6640625" style="1" customWidth="1"/>
    <col min="5" max="5" width="9.5546875" style="1" customWidth="1"/>
    <col min="6" max="6" width="10" style="1" customWidth="1"/>
    <col min="7" max="7" width="8.554687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44140625" style="1" customWidth="1"/>
    <col min="12" max="12" width="7.6640625" style="1" customWidth="1"/>
    <col min="13" max="13" width="8.33203125" style="1" customWidth="1"/>
    <col min="14" max="14" width="7.5546875" style="1" customWidth="1"/>
    <col min="15" max="15" width="8" style="1" bestFit="1" customWidth="1"/>
    <col min="16" max="16" width="9.1093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187" t="s">
        <v>32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  <c r="P2" s="187"/>
    </row>
    <row r="3" spans="1:21" ht="9.75" customHeight="1" thickBot="1" x14ac:dyDescent="0.35">
      <c r="A3" s="87"/>
    </row>
    <row r="4" spans="1:21" ht="20.100000000000001" customHeight="1" thickBot="1" x14ac:dyDescent="0.3">
      <c r="A4" s="6"/>
      <c r="B4" s="8" t="s">
        <v>5</v>
      </c>
      <c r="C4" s="158" t="s">
        <v>0</v>
      </c>
      <c r="D4" s="159"/>
      <c r="E4" s="151" t="s">
        <v>1</v>
      </c>
      <c r="F4" s="150"/>
      <c r="G4" s="164" t="s">
        <v>2</v>
      </c>
      <c r="H4" s="165"/>
      <c r="I4" s="156" t="s">
        <v>26</v>
      </c>
      <c r="J4" s="157"/>
      <c r="K4" s="162" t="s">
        <v>3</v>
      </c>
      <c r="L4" s="163"/>
      <c r="M4" s="160" t="s">
        <v>4</v>
      </c>
      <c r="N4" s="161"/>
      <c r="O4" s="160" t="s">
        <v>37</v>
      </c>
      <c r="P4" s="161"/>
      <c r="Q4" s="7"/>
      <c r="R4" s="64"/>
    </row>
    <row r="5" spans="1:21" ht="20.100000000000001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4"/>
    </row>
    <row r="6" spans="1:21" ht="20.100000000000001" customHeight="1" x14ac:dyDescent="0.25">
      <c r="A6" s="74" t="s">
        <v>24</v>
      </c>
      <c r="B6" s="72" t="s">
        <v>43</v>
      </c>
      <c r="C6" s="23">
        <v>4000</v>
      </c>
      <c r="D6" s="24">
        <v>4638</v>
      </c>
      <c r="E6" s="23">
        <f t="shared" ref="E6:F7" si="0">C6-G6</f>
        <v>2950</v>
      </c>
      <c r="F6" s="24">
        <f t="shared" si="0"/>
        <v>3567</v>
      </c>
      <c r="G6" s="25">
        <v>1050</v>
      </c>
      <c r="H6" s="26">
        <v>1071</v>
      </c>
      <c r="I6" s="27">
        <f>G6/C6</f>
        <v>0.26250000000000001</v>
      </c>
      <c r="J6" s="28">
        <f>H6/D6</f>
        <v>0.23091849935316947</v>
      </c>
      <c r="K6" s="29"/>
      <c r="L6" s="30"/>
      <c r="M6" s="31"/>
      <c r="N6" s="32"/>
      <c r="O6" s="33"/>
      <c r="P6" s="34"/>
      <c r="Q6" s="70"/>
      <c r="R6" s="68"/>
    </row>
    <row r="7" spans="1:21" ht="20.100000000000001" customHeight="1" x14ac:dyDescent="0.25">
      <c r="A7" s="75" t="s">
        <v>25</v>
      </c>
      <c r="B7" s="73" t="s">
        <v>44</v>
      </c>
      <c r="C7" s="35">
        <v>4850</v>
      </c>
      <c r="D7" s="36">
        <v>4120</v>
      </c>
      <c r="E7" s="35">
        <f t="shared" si="0"/>
        <v>2465</v>
      </c>
      <c r="F7" s="36">
        <f t="shared" si="0"/>
        <v>1809</v>
      </c>
      <c r="G7" s="37">
        <v>2385</v>
      </c>
      <c r="H7" s="38">
        <v>2311</v>
      </c>
      <c r="I7" s="39">
        <f t="shared" ref="I7:J7" si="1">G7/C7</f>
        <v>0.4917525773195876</v>
      </c>
      <c r="J7" s="40">
        <f t="shared" si="1"/>
        <v>0.56092233009708736</v>
      </c>
      <c r="K7" s="41"/>
      <c r="L7" s="42"/>
      <c r="M7" s="43"/>
      <c r="N7" s="44"/>
      <c r="O7" s="45"/>
      <c r="P7" s="46"/>
      <c r="Q7" s="63"/>
      <c r="R7" s="68"/>
    </row>
    <row r="8" spans="1:21" ht="20.100000000000001" customHeight="1" x14ac:dyDescent="0.25">
      <c r="A8" s="75" t="s">
        <v>41</v>
      </c>
      <c r="B8" s="73" t="s">
        <v>45</v>
      </c>
      <c r="C8" s="47"/>
      <c r="D8" s="48"/>
      <c r="E8" s="47"/>
      <c r="F8" s="48"/>
      <c r="G8" s="41"/>
      <c r="H8" s="42"/>
      <c r="I8" s="49"/>
      <c r="J8" s="42"/>
      <c r="K8" s="41"/>
      <c r="L8" s="42"/>
      <c r="M8" s="50">
        <v>1385</v>
      </c>
      <c r="N8" s="51">
        <v>1393</v>
      </c>
      <c r="O8" s="45"/>
      <c r="P8" s="46"/>
      <c r="Q8" s="63"/>
      <c r="R8" s="68"/>
    </row>
    <row r="9" spans="1:21" ht="20.100000000000001" customHeight="1" x14ac:dyDescent="0.25">
      <c r="A9" s="75" t="s">
        <v>42</v>
      </c>
      <c r="B9" s="73" t="s">
        <v>46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1400</v>
      </c>
      <c r="N9" s="51">
        <v>1404</v>
      </c>
      <c r="O9" s="45"/>
      <c r="P9" s="46"/>
      <c r="Q9" s="63"/>
      <c r="R9" s="68"/>
    </row>
    <row r="10" spans="1:21" ht="20.100000000000001" customHeight="1" thickBot="1" x14ac:dyDescent="0.3">
      <c r="A10" s="75" t="s">
        <v>10</v>
      </c>
      <c r="B10" s="73" t="s">
        <v>47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43"/>
      <c r="N10" s="44"/>
      <c r="O10" s="52">
        <v>300</v>
      </c>
      <c r="P10" s="53">
        <v>296</v>
      </c>
      <c r="Q10" s="63"/>
      <c r="R10" s="68"/>
    </row>
    <row r="11" spans="1:21" ht="20.100000000000001" customHeight="1" thickBot="1" x14ac:dyDescent="0.3">
      <c r="A11" s="122" t="s">
        <v>27</v>
      </c>
      <c r="B11" s="123"/>
      <c r="C11" s="76">
        <f t="shared" ref="C11:H11" si="2">SUM(C6:C10)</f>
        <v>8850</v>
      </c>
      <c r="D11" s="77">
        <f t="shared" si="2"/>
        <v>8758</v>
      </c>
      <c r="E11" s="76">
        <f t="shared" si="2"/>
        <v>5415</v>
      </c>
      <c r="F11" s="77">
        <f t="shared" si="2"/>
        <v>5376</v>
      </c>
      <c r="G11" s="78">
        <f t="shared" si="2"/>
        <v>3435</v>
      </c>
      <c r="H11" s="79">
        <f t="shared" si="2"/>
        <v>3382</v>
      </c>
      <c r="I11" s="80"/>
      <c r="J11" s="81"/>
      <c r="K11" s="78">
        <f t="shared" ref="K11:P11" si="3">SUM(K6:K10)</f>
        <v>0</v>
      </c>
      <c r="L11" s="79">
        <f t="shared" si="3"/>
        <v>0</v>
      </c>
      <c r="M11" s="103">
        <f t="shared" si="3"/>
        <v>2785</v>
      </c>
      <c r="N11" s="82">
        <f t="shared" si="3"/>
        <v>2797</v>
      </c>
      <c r="O11" s="83">
        <f t="shared" si="3"/>
        <v>300</v>
      </c>
      <c r="P11" s="84">
        <f t="shared" si="3"/>
        <v>296</v>
      </c>
      <c r="Q11" s="54"/>
      <c r="R11" s="68"/>
    </row>
    <row r="12" spans="1:21" ht="20.100000000000001" customHeight="1" thickBot="1" x14ac:dyDescent="0.3">
      <c r="A12" s="65"/>
      <c r="B12" s="55"/>
      <c r="C12" s="55"/>
      <c r="D12" s="55"/>
      <c r="E12" s="55"/>
      <c r="F12" s="66"/>
      <c r="G12" s="66"/>
      <c r="H12" s="71"/>
      <c r="I12" s="71"/>
      <c r="J12" s="66"/>
      <c r="K12" s="66"/>
      <c r="L12" s="67"/>
      <c r="M12" s="67"/>
      <c r="N12" s="67"/>
      <c r="O12" s="67"/>
      <c r="P12" s="54"/>
      <c r="Q12" s="68"/>
    </row>
    <row r="13" spans="1:21" ht="20.100000000000001" customHeight="1" thickBot="1" x14ac:dyDescent="0.3">
      <c r="A13" s="98" t="s">
        <v>28</v>
      </c>
      <c r="B13" s="85"/>
      <c r="C13" s="85"/>
      <c r="D13" s="85"/>
      <c r="F13" s="215" t="s">
        <v>11</v>
      </c>
      <c r="G13" s="216"/>
      <c r="H13" s="191" t="s">
        <v>31</v>
      </c>
      <c r="I13" s="192"/>
      <c r="J13" s="193"/>
      <c r="L13" s="97" t="s">
        <v>33</v>
      </c>
      <c r="M13" s="86"/>
      <c r="N13" s="86"/>
      <c r="O13" s="86"/>
      <c r="P13" s="86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3">
      <c r="A14" s="144" t="s">
        <v>27</v>
      </c>
      <c r="B14" s="145"/>
      <c r="C14" s="88" t="s">
        <v>7</v>
      </c>
      <c r="D14" s="89" t="s">
        <v>8</v>
      </c>
      <c r="F14" s="217"/>
      <c r="G14" s="218"/>
      <c r="H14" s="194"/>
      <c r="I14" s="195"/>
      <c r="J14" s="196"/>
      <c r="L14" s="188" t="s">
        <v>36</v>
      </c>
      <c r="M14" s="188"/>
      <c r="N14" s="188"/>
      <c r="O14" s="188"/>
      <c r="P14" s="100">
        <f>IF(R13=TRUE, 1, 0)</f>
        <v>1</v>
      </c>
    </row>
    <row r="15" spans="1:21" ht="18.75" customHeight="1" x14ac:dyDescent="0.25">
      <c r="A15" s="209" t="s">
        <v>30</v>
      </c>
      <c r="B15" s="210"/>
      <c r="C15" s="90">
        <f>G11+K11</f>
        <v>3435</v>
      </c>
      <c r="D15" s="91">
        <f>H11+L11</f>
        <v>3382</v>
      </c>
      <c r="F15" s="126" t="s">
        <v>12</v>
      </c>
      <c r="G15" s="127"/>
      <c r="H15" s="200">
        <v>4.4999999999999997E-3</v>
      </c>
      <c r="I15" s="201"/>
      <c r="J15" s="202"/>
      <c r="L15" s="189"/>
      <c r="M15" s="189"/>
      <c r="N15" s="189"/>
      <c r="O15" s="189"/>
      <c r="P15" s="102"/>
      <c r="R15" s="1" t="b">
        <f>T15=U15</f>
        <v>1</v>
      </c>
      <c r="T15" s="1" t="b">
        <f>H18&lt;0</f>
        <v>0</v>
      </c>
      <c r="U15" s="1" t="b">
        <f>D17&lt;0</f>
        <v>0</v>
      </c>
    </row>
    <row r="16" spans="1:21" ht="18.75" customHeight="1" thickBot="1" x14ac:dyDescent="0.3">
      <c r="A16" s="211" t="s">
        <v>29</v>
      </c>
      <c r="B16" s="212"/>
      <c r="C16" s="94">
        <f>M11+O11</f>
        <v>3085</v>
      </c>
      <c r="D16" s="95">
        <f>N11+P11</f>
        <v>3093</v>
      </c>
      <c r="F16" s="128" t="s">
        <v>13</v>
      </c>
      <c r="G16" s="129"/>
      <c r="H16" s="203"/>
      <c r="I16" s="204"/>
      <c r="J16" s="205"/>
      <c r="L16" s="190" t="s">
        <v>34</v>
      </c>
      <c r="M16" s="190"/>
      <c r="N16" s="190"/>
      <c r="O16" s="190"/>
      <c r="P16" s="101">
        <f>IF(R15=TRUE, 1, 0)</f>
        <v>1</v>
      </c>
    </row>
    <row r="17" spans="1:18" ht="18.75" customHeight="1" thickBot="1" x14ac:dyDescent="0.35">
      <c r="A17" s="213" t="s">
        <v>16</v>
      </c>
      <c r="B17" s="214"/>
      <c r="C17" s="92">
        <f>C15-C16</f>
        <v>350</v>
      </c>
      <c r="D17" s="93">
        <f>D15-D16</f>
        <v>289</v>
      </c>
      <c r="F17" s="219" t="s">
        <v>14</v>
      </c>
      <c r="G17" s="220"/>
      <c r="H17" s="206">
        <v>3.2000000000000002E-3</v>
      </c>
      <c r="I17" s="207"/>
      <c r="J17" s="208"/>
      <c r="L17" s="189"/>
      <c r="M17" s="189"/>
      <c r="N17" s="189"/>
      <c r="O17" s="189"/>
      <c r="P17" s="102"/>
      <c r="R17" s="1" t="b">
        <f>AND(H18&gt;=-0.02, H18&lt;=0.02)</f>
        <v>1</v>
      </c>
    </row>
    <row r="18" spans="1:18" ht="16.5" customHeight="1" thickBot="1" x14ac:dyDescent="0.3">
      <c r="F18" s="142" t="s">
        <v>15</v>
      </c>
      <c r="G18" s="143"/>
      <c r="H18" s="197">
        <f>AVERAGE(H15:J17)</f>
        <v>3.8500000000000001E-3</v>
      </c>
      <c r="I18" s="198"/>
      <c r="J18" s="199"/>
      <c r="L18" s="186" t="s">
        <v>35</v>
      </c>
      <c r="M18" s="186"/>
      <c r="N18" s="186"/>
      <c r="O18" s="186"/>
      <c r="P18" s="96">
        <f>IF(R17=TRUE, 1, 0)</f>
        <v>1</v>
      </c>
    </row>
    <row r="19" spans="1:18" ht="13.65" customHeight="1" x14ac:dyDescent="0.25">
      <c r="A19" s="54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186"/>
      <c r="M19" s="186"/>
      <c r="N19" s="186"/>
      <c r="O19" s="186"/>
      <c r="P19" s="99"/>
    </row>
    <row r="20" spans="1:18" ht="31.95" customHeight="1" thickBot="1" x14ac:dyDescent="0.3">
      <c r="A20" s="98" t="s">
        <v>38</v>
      </c>
      <c r="B20" s="85"/>
      <c r="C20" s="85"/>
      <c r="D20" s="85"/>
      <c r="E20" s="54"/>
      <c r="F20" s="54"/>
      <c r="G20" s="54"/>
      <c r="H20" s="54"/>
      <c r="I20" s="54"/>
      <c r="J20" s="54"/>
      <c r="K20" s="54"/>
      <c r="L20" s="104"/>
      <c r="M20" s="104"/>
      <c r="N20" s="104"/>
      <c r="O20" s="104"/>
      <c r="P20" s="99"/>
    </row>
    <row r="21" spans="1:18" ht="31.95" customHeight="1" thickBot="1" x14ac:dyDescent="0.3">
      <c r="A21" s="144" t="s">
        <v>27</v>
      </c>
      <c r="B21" s="145"/>
      <c r="C21" s="88" t="s">
        <v>7</v>
      </c>
      <c r="D21" s="89" t="s">
        <v>8</v>
      </c>
      <c r="E21" s="54"/>
      <c r="F21" s="54"/>
      <c r="G21" s="54"/>
      <c r="H21" s="54"/>
      <c r="I21" s="54"/>
      <c r="J21" s="54"/>
      <c r="K21" s="54"/>
      <c r="L21" s="104"/>
      <c r="M21" s="104"/>
      <c r="N21" s="104"/>
      <c r="O21" s="104"/>
      <c r="P21" s="99"/>
    </row>
    <row r="22" spans="1:18" ht="16.95" customHeight="1" x14ac:dyDescent="0.25">
      <c r="A22" s="116" t="s">
        <v>39</v>
      </c>
      <c r="B22" s="117"/>
      <c r="C22" s="90">
        <f>G7</f>
        <v>2385</v>
      </c>
      <c r="D22" s="91">
        <f>H7</f>
        <v>2311</v>
      </c>
      <c r="E22" s="54"/>
      <c r="F22" s="54"/>
      <c r="G22" s="54"/>
      <c r="H22" s="54"/>
      <c r="I22" s="54"/>
      <c r="J22" s="54"/>
      <c r="K22" s="54"/>
      <c r="L22" s="104"/>
      <c r="M22" s="104"/>
      <c r="N22" s="104"/>
      <c r="O22" s="104"/>
      <c r="P22" s="99"/>
    </row>
    <row r="23" spans="1:18" ht="18.600000000000001" customHeight="1" thickBot="1" x14ac:dyDescent="0.3">
      <c r="A23" s="118" t="s">
        <v>40</v>
      </c>
      <c r="B23" s="119"/>
      <c r="C23" s="94">
        <f>M8+M9</f>
        <v>2785</v>
      </c>
      <c r="D23" s="95">
        <f>N8+N9</f>
        <v>2797</v>
      </c>
      <c r="E23" s="54"/>
      <c r="F23" s="54"/>
      <c r="G23" s="54"/>
      <c r="H23" s="54"/>
      <c r="I23" s="54"/>
      <c r="J23" s="54"/>
      <c r="K23" s="54"/>
      <c r="L23" s="57"/>
      <c r="M23" s="57"/>
      <c r="N23" s="58"/>
      <c r="O23" s="58"/>
      <c r="P23" s="7"/>
      <c r="Q23" s="7"/>
    </row>
    <row r="24" spans="1:18" ht="18.600000000000001" customHeight="1" thickBot="1" x14ac:dyDescent="0.35">
      <c r="A24" s="120" t="s">
        <v>16</v>
      </c>
      <c r="B24" s="121"/>
      <c r="C24" s="111">
        <f>C22-C23</f>
        <v>-400</v>
      </c>
      <c r="D24" s="112">
        <f>D22-D23</f>
        <v>-486</v>
      </c>
      <c r="E24" s="3"/>
      <c r="F24" s="3"/>
      <c r="G24" s="3"/>
      <c r="H24" s="3"/>
      <c r="I24" s="3"/>
      <c r="J24" s="3"/>
      <c r="K24" s="3"/>
      <c r="L24" s="4"/>
      <c r="M24" s="4"/>
      <c r="N24" s="3"/>
      <c r="O24" s="3"/>
    </row>
    <row r="25" spans="1:18" s="110" customFormat="1" ht="33" customHeight="1" x14ac:dyDescent="0.3">
      <c r="A25" s="105"/>
      <c r="B25" s="106"/>
      <c r="C25" s="107"/>
      <c r="D25" s="107"/>
      <c r="E25" s="108"/>
      <c r="F25" s="108"/>
      <c r="G25" s="108"/>
      <c r="H25" s="108"/>
      <c r="I25" s="108"/>
      <c r="J25" s="108"/>
      <c r="K25" s="108"/>
      <c r="L25" s="109"/>
      <c r="M25" s="109"/>
      <c r="N25" s="108"/>
      <c r="O25" s="108"/>
    </row>
    <row r="26" spans="1:18" ht="13.2" customHeight="1" thickBot="1" x14ac:dyDescent="0.35">
      <c r="A26" s="113"/>
      <c r="B26" s="114"/>
      <c r="C26" s="115"/>
      <c r="D26" s="115"/>
      <c r="E26" s="3"/>
      <c r="F26" s="3"/>
      <c r="G26" s="3"/>
      <c r="H26" s="3"/>
      <c r="I26" s="3"/>
      <c r="J26" s="3"/>
      <c r="K26" s="3"/>
      <c r="L26" s="4"/>
      <c r="M26" s="4"/>
      <c r="N26" s="3"/>
      <c r="O26" s="3"/>
    </row>
    <row r="27" spans="1:18" ht="20.100000000000001" customHeight="1" x14ac:dyDescent="0.25">
      <c r="A27" s="130"/>
      <c r="B27" s="131"/>
      <c r="C27" s="131"/>
      <c r="D27" s="131"/>
      <c r="E27" s="131"/>
      <c r="F27" s="131"/>
      <c r="G27" s="131"/>
      <c r="H27" s="131"/>
      <c r="I27" s="131"/>
      <c r="J27" s="131"/>
      <c r="K27" s="131"/>
      <c r="L27" s="131"/>
      <c r="M27" s="131"/>
      <c r="N27" s="131"/>
      <c r="O27" s="131"/>
      <c r="P27" s="132"/>
      <c r="Q27" s="69"/>
    </row>
    <row r="28" spans="1:18" ht="20.100000000000001" customHeight="1" x14ac:dyDescent="0.25">
      <c r="A28" s="133"/>
      <c r="B28" s="134"/>
      <c r="C28" s="134"/>
      <c r="D28" s="134"/>
      <c r="E28" s="134"/>
      <c r="F28" s="134"/>
      <c r="G28" s="134"/>
      <c r="H28" s="134"/>
      <c r="I28" s="134"/>
      <c r="J28" s="134"/>
      <c r="K28" s="134"/>
      <c r="L28" s="134"/>
      <c r="M28" s="134"/>
      <c r="N28" s="134"/>
      <c r="O28" s="134"/>
      <c r="P28" s="135"/>
      <c r="Q28" s="69"/>
    </row>
    <row r="29" spans="1:18" ht="20.100000000000001" customHeight="1" thickBot="1" x14ac:dyDescent="0.3">
      <c r="A29" s="136"/>
      <c r="B29" s="137"/>
      <c r="C29" s="137"/>
      <c r="D29" s="137"/>
      <c r="E29" s="137"/>
      <c r="F29" s="137"/>
      <c r="G29" s="137"/>
      <c r="H29" s="137"/>
      <c r="I29" s="137"/>
      <c r="J29" s="137"/>
      <c r="K29" s="137"/>
      <c r="L29" s="137"/>
      <c r="M29" s="137"/>
      <c r="N29" s="137"/>
      <c r="O29" s="137"/>
      <c r="P29" s="138"/>
    </row>
    <row r="30" spans="1:18" ht="20.100000000000001" customHeight="1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</row>
    <row r="31" spans="1:18" ht="13.8" thickBot="1" x14ac:dyDescent="0.3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</row>
    <row r="32" spans="1:18" ht="20.100000000000001" customHeight="1" thickBot="1" x14ac:dyDescent="0.3">
      <c r="A32" s="139" t="s">
        <v>17</v>
      </c>
      <c r="B32" s="140"/>
      <c r="C32" s="140"/>
      <c r="D32" s="140"/>
      <c r="E32" s="140"/>
      <c r="F32" s="141"/>
      <c r="G32" s="55"/>
      <c r="H32" s="55"/>
      <c r="I32" s="55"/>
      <c r="J32" s="55"/>
      <c r="K32" s="55"/>
      <c r="L32" s="55"/>
      <c r="M32" s="55"/>
      <c r="N32" s="55"/>
      <c r="O32" s="55"/>
      <c r="P32" s="54"/>
      <c r="Q32" s="56"/>
    </row>
    <row r="33" spans="1:16" ht="19.2" customHeight="1" thickBot="1" x14ac:dyDescent="0.3">
      <c r="A33" s="5" t="s">
        <v>6</v>
      </c>
      <c r="B33" s="179" t="s">
        <v>22</v>
      </c>
      <c r="C33" s="180"/>
      <c r="D33" s="150" t="s">
        <v>21</v>
      </c>
      <c r="E33" s="152"/>
      <c r="F33" s="152"/>
      <c r="G33" s="151"/>
      <c r="H33" s="150" t="s">
        <v>18</v>
      </c>
      <c r="I33" s="151"/>
      <c r="J33" s="152" t="s">
        <v>19</v>
      </c>
      <c r="K33" s="152"/>
      <c r="L33" s="153" t="s">
        <v>3</v>
      </c>
      <c r="M33" s="153"/>
      <c r="N33" s="146" t="s">
        <v>4</v>
      </c>
      <c r="O33" s="147"/>
      <c r="P33" s="60" t="s">
        <v>20</v>
      </c>
    </row>
    <row r="34" spans="1:16" ht="18.75" customHeight="1" thickBot="1" x14ac:dyDescent="0.3">
      <c r="A34" s="61" t="s">
        <v>23</v>
      </c>
      <c r="B34" s="177"/>
      <c r="C34" s="178"/>
      <c r="D34" s="169"/>
      <c r="E34" s="183"/>
      <c r="F34" s="183"/>
      <c r="G34" s="170"/>
      <c r="H34" s="169"/>
      <c r="I34" s="170"/>
      <c r="J34" s="171"/>
      <c r="K34" s="172"/>
      <c r="L34" s="167"/>
      <c r="M34" s="168"/>
      <c r="N34" s="148"/>
      <c r="O34" s="149"/>
      <c r="P34" s="59">
        <f t="shared" ref="P34:P42" si="4">L34-N34</f>
        <v>0</v>
      </c>
    </row>
    <row r="35" spans="1:16" ht="18.75" customHeight="1" thickBot="1" x14ac:dyDescent="0.3">
      <c r="A35" s="62" t="s">
        <v>23</v>
      </c>
      <c r="B35" s="176"/>
      <c r="C35" s="176"/>
      <c r="D35" s="154"/>
      <c r="E35" s="175"/>
      <c r="F35" s="175"/>
      <c r="G35" s="155"/>
      <c r="H35" s="154"/>
      <c r="I35" s="155"/>
      <c r="J35" s="124"/>
      <c r="K35" s="125"/>
      <c r="L35" s="167"/>
      <c r="M35" s="168"/>
      <c r="N35" s="148"/>
      <c r="O35" s="149"/>
      <c r="P35" s="59">
        <f t="shared" si="4"/>
        <v>0</v>
      </c>
    </row>
    <row r="36" spans="1:16" ht="19.2" customHeight="1" thickBot="1" x14ac:dyDescent="0.3">
      <c r="A36" s="62" t="s">
        <v>23</v>
      </c>
      <c r="B36" s="181"/>
      <c r="C36" s="182"/>
      <c r="D36" s="154"/>
      <c r="E36" s="175"/>
      <c r="F36" s="175"/>
      <c r="G36" s="155"/>
      <c r="H36" s="154"/>
      <c r="I36" s="155"/>
      <c r="J36" s="154"/>
      <c r="K36" s="166"/>
      <c r="L36" s="173"/>
      <c r="M36" s="174"/>
      <c r="N36" s="184"/>
      <c r="O36" s="185"/>
      <c r="P36" s="59">
        <f t="shared" si="4"/>
        <v>0</v>
      </c>
    </row>
    <row r="37" spans="1:16" ht="19.5" customHeight="1" thickBot="1" x14ac:dyDescent="0.3">
      <c r="A37" s="61" t="s">
        <v>23</v>
      </c>
      <c r="B37" s="221"/>
      <c r="C37" s="222"/>
      <c r="D37" s="181"/>
      <c r="E37" s="223"/>
      <c r="F37" s="223"/>
      <c r="G37" s="182"/>
      <c r="H37" s="181"/>
      <c r="I37" s="182"/>
      <c r="J37" s="181"/>
      <c r="K37" s="182"/>
      <c r="L37" s="173"/>
      <c r="M37" s="174"/>
      <c r="N37" s="184"/>
      <c r="O37" s="185"/>
      <c r="P37" s="59">
        <f t="shared" si="4"/>
        <v>0</v>
      </c>
    </row>
    <row r="38" spans="1:16" ht="19.5" customHeight="1" thickBot="1" x14ac:dyDescent="0.3">
      <c r="A38" s="62" t="s">
        <v>23</v>
      </c>
      <c r="B38" s="181"/>
      <c r="C38" s="182"/>
      <c r="D38" s="154"/>
      <c r="E38" s="175"/>
      <c r="F38" s="175"/>
      <c r="G38" s="155"/>
      <c r="H38" s="154"/>
      <c r="I38" s="155"/>
      <c r="J38" s="154"/>
      <c r="K38" s="155"/>
      <c r="L38" s="173"/>
      <c r="M38" s="174"/>
      <c r="N38" s="184"/>
      <c r="O38" s="185"/>
      <c r="P38" s="59">
        <f t="shared" si="4"/>
        <v>0</v>
      </c>
    </row>
    <row r="39" spans="1:16" ht="19.5" customHeight="1" thickBot="1" x14ac:dyDescent="0.3">
      <c r="A39" s="62" t="s">
        <v>23</v>
      </c>
      <c r="B39" s="181"/>
      <c r="C39" s="182"/>
      <c r="D39" s="154"/>
      <c r="E39" s="175"/>
      <c r="F39" s="175"/>
      <c r="G39" s="155"/>
      <c r="H39" s="154"/>
      <c r="I39" s="155"/>
      <c r="J39" s="154"/>
      <c r="K39" s="155"/>
      <c r="L39" s="173"/>
      <c r="M39" s="174"/>
      <c r="N39" s="184"/>
      <c r="O39" s="185"/>
      <c r="P39" s="59">
        <f t="shared" si="4"/>
        <v>0</v>
      </c>
    </row>
    <row r="40" spans="1:16" ht="19.5" customHeight="1" thickBot="1" x14ac:dyDescent="0.3">
      <c r="A40" s="61" t="s">
        <v>23</v>
      </c>
      <c r="B40" s="221"/>
      <c r="C40" s="222"/>
      <c r="D40" s="181"/>
      <c r="E40" s="223"/>
      <c r="F40" s="223"/>
      <c r="G40" s="182"/>
      <c r="H40" s="181"/>
      <c r="I40" s="182"/>
      <c r="J40" s="181"/>
      <c r="K40" s="182"/>
      <c r="L40" s="173"/>
      <c r="M40" s="174"/>
      <c r="N40" s="184"/>
      <c r="O40" s="185"/>
      <c r="P40" s="59">
        <f t="shared" si="4"/>
        <v>0</v>
      </c>
    </row>
    <row r="41" spans="1:16" ht="19.5" customHeight="1" thickBot="1" x14ac:dyDescent="0.3">
      <c r="A41" s="62" t="s">
        <v>23</v>
      </c>
      <c r="B41" s="181"/>
      <c r="C41" s="182"/>
      <c r="D41" s="154"/>
      <c r="E41" s="175"/>
      <c r="F41" s="175"/>
      <c r="G41" s="155"/>
      <c r="H41" s="154"/>
      <c r="I41" s="155"/>
      <c r="J41" s="154"/>
      <c r="K41" s="155"/>
      <c r="L41" s="173"/>
      <c r="M41" s="174"/>
      <c r="N41" s="184"/>
      <c r="O41" s="185"/>
      <c r="P41" s="59">
        <f t="shared" si="4"/>
        <v>0</v>
      </c>
    </row>
    <row r="42" spans="1:16" ht="18.75" customHeight="1" x14ac:dyDescent="0.25">
      <c r="A42" s="62" t="s">
        <v>23</v>
      </c>
      <c r="B42" s="181"/>
      <c r="C42" s="182"/>
      <c r="D42" s="154"/>
      <c r="E42" s="175"/>
      <c r="F42" s="175"/>
      <c r="G42" s="155"/>
      <c r="H42" s="154"/>
      <c r="I42" s="155"/>
      <c r="J42" s="154"/>
      <c r="K42" s="155"/>
      <c r="L42" s="173"/>
      <c r="M42" s="174"/>
      <c r="N42" s="184"/>
      <c r="O42" s="185"/>
      <c r="P42" s="59">
        <f t="shared" si="4"/>
        <v>0</v>
      </c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</row>
    <row r="581" spans="1:15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</row>
    <row r="582" spans="1:15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  <row r="589" spans="1:15" x14ac:dyDescent="0.25">
      <c r="L589" s="2"/>
      <c r="M589" s="2"/>
      <c r="N589" s="2"/>
      <c r="O589" s="2"/>
    </row>
    <row r="590" spans="1:15" x14ac:dyDescent="0.25">
      <c r="L590" s="2"/>
      <c r="M590" s="2"/>
      <c r="N590" s="2"/>
      <c r="O590" s="2"/>
    </row>
    <row r="591" spans="1:15" x14ac:dyDescent="0.25">
      <c r="L591" s="2"/>
      <c r="M591" s="2"/>
      <c r="N591" s="2"/>
      <c r="O591" s="2"/>
    </row>
    <row r="592" spans="1:15" x14ac:dyDescent="0.25">
      <c r="L592" s="2"/>
      <c r="M592" s="2"/>
      <c r="N592" s="2"/>
      <c r="O592" s="2"/>
    </row>
  </sheetData>
  <mergeCells count="92">
    <mergeCell ref="N41:O41"/>
    <mergeCell ref="B42:C42"/>
    <mergeCell ref="D42:G42"/>
    <mergeCell ref="H42:I42"/>
    <mergeCell ref="J42:K42"/>
    <mergeCell ref="L42:M42"/>
    <mergeCell ref="N42:O42"/>
    <mergeCell ref="B41:C41"/>
    <mergeCell ref="D41:G41"/>
    <mergeCell ref="H41:I41"/>
    <mergeCell ref="J41:K41"/>
    <mergeCell ref="L41:M41"/>
    <mergeCell ref="N39:O39"/>
    <mergeCell ref="B40:C40"/>
    <mergeCell ref="D40:G40"/>
    <mergeCell ref="H40:I40"/>
    <mergeCell ref="J40:K40"/>
    <mergeCell ref="L40:M40"/>
    <mergeCell ref="N40:O40"/>
    <mergeCell ref="B39:C39"/>
    <mergeCell ref="D39:G39"/>
    <mergeCell ref="H39:I39"/>
    <mergeCell ref="J39:K39"/>
    <mergeCell ref="L39:M39"/>
    <mergeCell ref="N37:O37"/>
    <mergeCell ref="B38:C38"/>
    <mergeCell ref="D38:G38"/>
    <mergeCell ref="H38:I38"/>
    <mergeCell ref="J38:K38"/>
    <mergeCell ref="L38:M38"/>
    <mergeCell ref="N38:O38"/>
    <mergeCell ref="B37:C37"/>
    <mergeCell ref="D37:G37"/>
    <mergeCell ref="H37:I37"/>
    <mergeCell ref="J37:K37"/>
    <mergeCell ref="L37:M37"/>
    <mergeCell ref="N36:O36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F17:G17"/>
    <mergeCell ref="D36:G36"/>
    <mergeCell ref="B35:C35"/>
    <mergeCell ref="B34:C34"/>
    <mergeCell ref="B33:C33"/>
    <mergeCell ref="B36:C36"/>
    <mergeCell ref="D33:G33"/>
    <mergeCell ref="D34:G34"/>
    <mergeCell ref="D35:G35"/>
    <mergeCell ref="H36:I36"/>
    <mergeCell ref="J36:K36"/>
    <mergeCell ref="L34:M34"/>
    <mergeCell ref="H34:I34"/>
    <mergeCell ref="J34:K34"/>
    <mergeCell ref="L36:M36"/>
    <mergeCell ref="L35:M35"/>
    <mergeCell ref="L33:M33"/>
    <mergeCell ref="H35:I35"/>
    <mergeCell ref="I4:J4"/>
    <mergeCell ref="C4:D4"/>
    <mergeCell ref="O4:P4"/>
    <mergeCell ref="K4:L4"/>
    <mergeCell ref="G4:H4"/>
    <mergeCell ref="E4:F4"/>
    <mergeCell ref="M4:N4"/>
    <mergeCell ref="A22:B22"/>
    <mergeCell ref="A23:B23"/>
    <mergeCell ref="A24:B24"/>
    <mergeCell ref="A11:B11"/>
    <mergeCell ref="J35:K35"/>
    <mergeCell ref="F15:G15"/>
    <mergeCell ref="F16:G16"/>
    <mergeCell ref="A27:P29"/>
    <mergeCell ref="A32:F32"/>
    <mergeCell ref="F18:G18"/>
    <mergeCell ref="A21:B21"/>
    <mergeCell ref="N33:O33"/>
    <mergeCell ref="N34:O34"/>
    <mergeCell ref="N35:O35"/>
    <mergeCell ref="H33:I33"/>
    <mergeCell ref="J33:K33"/>
  </mergeCells>
  <phoneticPr fontId="19" type="noConversion"/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7" ma:contentTypeDescription="Create a new document." ma:contentTypeScope="" ma:versionID="ce07d1353dd001d672e7a8ecaf9078a9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baf0ec8c7bf58b7a0d1f78e2509ac6f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5BDB666-592D-4245-93CA-CCAA3E2E86A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C8F5382-6ADE-46E7-83A5-72D19E5120B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2989BFE-4CFF-40AE-8BCA-58AE941C98FC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Zack Eismin</cp:lastModifiedBy>
  <cp:revision/>
  <cp:lastPrinted>2024-02-21T20:46:38Z</cp:lastPrinted>
  <dcterms:created xsi:type="dcterms:W3CDTF">2015-11-16T19:09:52Z</dcterms:created>
  <dcterms:modified xsi:type="dcterms:W3CDTF">2024-02-21T20:50:14Z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