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320 - OXFORD, MS/2 PROJECT DOCUMENTS/"/>
    </mc:Choice>
  </mc:AlternateContent>
  <xr:revisionPtr revIDLastSave="24" documentId="13_ncr:1_{1FC2F945-57B0-437C-842E-A47378DB8D59}" xr6:coauthVersionLast="47" xr6:coauthVersionMax="47" xr10:uidLastSave="{2B10D8CE-1F33-43CC-90F5-190C8D63FF4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D15" i="1"/>
  <c r="C15" i="1"/>
  <c r="C19" i="1" l="1"/>
  <c r="C20" i="1"/>
  <c r="E9" i="1"/>
  <c r="F9" i="1"/>
  <c r="I9" i="1"/>
  <c r="J9" i="1"/>
  <c r="E10" i="1"/>
  <c r="F10" i="1"/>
  <c r="I10" i="1"/>
  <c r="J10" i="1"/>
  <c r="C21" i="1" l="1"/>
  <c r="P15" i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<sst xmlns="http://schemas.openxmlformats.org/spreadsheetml/2006/main" count="87" uniqueCount="56">
  <si>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</si>
  <si>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</si>
  <si>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</si>
  <si>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</si>
  <si>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</si>
  <si>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</si>
  <si>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</si>
  <si>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</si>
  <si>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</si>
  <si>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</si>
  <si>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</si>
  <si>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</si>
  <si>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</si>
  <si>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</si>
  <si>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</si>
  <si>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</si>
  <si>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</si>
  <si>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</si>
  <si>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</si>
  <si>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</si>
  <si>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</si>
  <si>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</si>
  <si>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</si>
  <si>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</si>
  <si>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</si>
  <si>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</si>
  <si>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</si>
  <si>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</si>
  <si>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</si>
  <si>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</si>
  <si>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</si>
  <si>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</si>
  <si>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</si>
  <si>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</si>
  <si>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</si>
  <si>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</si>
  <si>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</si>
  <si>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</si>
  <si>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</si>
  <si>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</si>
  <si>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</si>
  <si>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</si>
  <si>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</si>
  <si>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</si>
  <si>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</si>
  <si>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</si>
  <si>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</si>
  <si>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HD1 L+R PRESS COOKER</t>
  </si>
  <si>
    <t>EF-4</t>
  </si>
  <si>
    <t>HOOD 3</t>
  </si>
  <si>
    <t>HOOD 2</t>
  </si>
  <si>
    <t>KITCHEN</t>
  </si>
  <si>
    <t>DINING A, RR</t>
  </si>
  <si>
    <t>DINING B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</si>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</sst>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85" zoomScaleSheetLayoutView="80" workbookViewId="0">
      <selection activeCell="J12" sqref="J12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51</v>
      </c>
      <c r="C6" s="23">
        <v>9500</v>
      </c>
      <c r="D6" s="24"/>
      <c r="E6" s="23">
        <f t="shared" ref="E6:F7" si="0">C6-G6</f>
        <v>7400</v>
      </c>
      <c r="F6" s="24">
        <f t="shared" si="0"/>
        <v>0</v>
      </c>
      <c r="G6" s="25">
        <v>2100</v>
      </c>
      <c r="H6" s="26"/>
      <c r="I6" s="27">
        <f>G6/C6</f>
        <v>0.22105263157894736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52</v>
      </c>
      <c r="C7" s="35">
        <v>2300</v>
      </c>
      <c r="D7" s="36"/>
      <c r="E7" s="35">
        <f t="shared" si="0"/>
        <v>1790</v>
      </c>
      <c r="F7" s="36">
        <f t="shared" si="0"/>
        <v>0</v>
      </c>
      <c r="G7" s="37">
        <v>510</v>
      </c>
      <c r="H7" s="38"/>
      <c r="I7" s="39">
        <f t="shared" ref="I7:J7" si="1">G7/C7</f>
        <v>0.22173913043478261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53</v>
      </c>
      <c r="C8" s="35">
        <v>5000</v>
      </c>
      <c r="D8" s="36"/>
      <c r="E8" s="35">
        <f t="shared" ref="E8:E10" si="2">C8-G8</f>
        <v>3900</v>
      </c>
      <c r="F8" s="36">
        <f t="shared" ref="F8:F10" si="3">D8-H8</f>
        <v>0</v>
      </c>
      <c r="G8" s="37">
        <v>1100</v>
      </c>
      <c r="H8" s="38"/>
      <c r="I8" s="39">
        <f t="shared" ref="I8:I9" si="4">G8/C8</f>
        <v>0.22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54</v>
      </c>
      <c r="C9" s="35">
        <v>1800</v>
      </c>
      <c r="D9" s="36"/>
      <c r="E9" s="35">
        <f t="shared" si="2"/>
        <v>1400</v>
      </c>
      <c r="F9" s="36">
        <f t="shared" si="3"/>
        <v>0</v>
      </c>
      <c r="G9" s="37">
        <v>400</v>
      </c>
      <c r="H9" s="38"/>
      <c r="I9" s="39">
        <f t="shared" si="4"/>
        <v>0.22222222222222221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55</v>
      </c>
      <c r="C10" s="113">
        <v>1200</v>
      </c>
      <c r="D10" s="114"/>
      <c r="E10" s="113">
        <f t="shared" si="2"/>
        <v>960</v>
      </c>
      <c r="F10" s="114">
        <f t="shared" si="3"/>
        <v>0</v>
      </c>
      <c r="G10" s="102">
        <v>240</v>
      </c>
      <c r="H10" s="103"/>
      <c r="I10" s="104">
        <f>G10/C10</f>
        <v>0.2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18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350</v>
      </c>
      <c r="P13" s="126"/>
      <c r="Q13" s="61"/>
      <c r="R13" s="66"/>
    </row>
    <row r="14" spans="1:18" ht="20.100000000000001" customHeight="1" thickBot="1" x14ac:dyDescent="0.25">
      <c r="A14" s="73" t="s">
        <v>48</v>
      </c>
      <c r="B14" s="117" t="s">
        <v>49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50">
        <v>701</v>
      </c>
      <c r="N14" s="51"/>
      <c r="O14" s="45"/>
      <c r="P14" s="46"/>
      <c r="Q14" s="61"/>
      <c r="R14" s="66"/>
    </row>
    <row r="15" spans="1:18" ht="20.100000000000001" customHeight="1" thickBot="1" x14ac:dyDescent="0.25">
      <c r="A15" s="203" t="s">
        <v>28</v>
      </c>
      <c r="B15" s="204"/>
      <c r="C15" s="74">
        <f>SUM(C6:C14)</f>
        <v>19800</v>
      </c>
      <c r="D15" s="75">
        <f>SUM(D6:D14)</f>
        <v>0</v>
      </c>
      <c r="E15" s="74">
        <f>SUM(E6:E14)</f>
        <v>15450</v>
      </c>
      <c r="F15" s="75">
        <f>SUM(F6:F14)</f>
        <v>0</v>
      </c>
      <c r="G15" s="76">
        <f>SUM(G6:G14)</f>
        <v>4350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15">
        <f>SUM(M6:M14)</f>
        <v>3314</v>
      </c>
      <c r="N15" s="80">
        <f>SUM(N6:N14)</f>
        <v>0</v>
      </c>
      <c r="O15" s="81">
        <f>SUM(O6:O14)</f>
        <v>350</v>
      </c>
      <c r="P15" s="82">
        <f>SUM(P6:P14)</f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29</v>
      </c>
      <c r="B17" s="83"/>
      <c r="C17" s="83"/>
      <c r="D17" s="83"/>
      <c r="F17" s="160" t="s">
        <v>12</v>
      </c>
      <c r="G17" s="161"/>
      <c r="H17" s="134" t="s">
        <v>32</v>
      </c>
      <c r="I17" s="135"/>
      <c r="J17" s="136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52" t="s">
        <v>28</v>
      </c>
      <c r="B18" s="153"/>
      <c r="C18" s="86" t="s">
        <v>7</v>
      </c>
      <c r="D18" s="87" t="s">
        <v>8</v>
      </c>
      <c r="F18" s="162"/>
      <c r="G18" s="163"/>
      <c r="H18" s="137"/>
      <c r="I18" s="138"/>
      <c r="J18" s="139"/>
      <c r="L18" s="131" t="s">
        <v>37</v>
      </c>
      <c r="M18" s="131"/>
      <c r="N18" s="131"/>
      <c r="O18" s="131"/>
      <c r="P18" s="98">
        <f>IF(R17=TRUE, 1, 0)</f>
        <v>1</v>
      </c>
    </row>
    <row r="19" spans="1:21" ht="18.75" customHeight="1" x14ac:dyDescent="0.2">
      <c r="A19" s="154" t="s">
        <v>31</v>
      </c>
      <c r="B19" s="155"/>
      <c r="C19" s="88">
        <f>G15+K15</f>
        <v>4350</v>
      </c>
      <c r="D19" s="89">
        <f>H15+L15</f>
        <v>0</v>
      </c>
      <c r="F19" s="208" t="s">
        <v>13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6" t="s">
        <v>30</v>
      </c>
      <c r="B20" s="157"/>
      <c r="C20" s="92">
        <f>M15+O15</f>
        <v>3664</v>
      </c>
      <c r="D20" s="93">
        <f>N15+P15</f>
        <v>0</v>
      </c>
      <c r="F20" s="210" t="s">
        <v>14</v>
      </c>
      <c r="G20" s="211"/>
      <c r="H20" s="146"/>
      <c r="I20" s="147"/>
      <c r="J20" s="148"/>
      <c r="L20" s="133" t="s">
        <v>35</v>
      </c>
      <c r="M20" s="133"/>
      <c r="N20" s="133"/>
      <c r="O20" s="133"/>
      <c r="P20" s="99" t="e">
        <f>IF(R19=TRUE, 1, 0)</f>
        <v>#DIV/0!</v>
      </c>
    </row>
    <row r="21" spans="1:21" ht="18.75" customHeight="1" thickBot="1" x14ac:dyDescent="0.3">
      <c r="A21" s="158" t="s">
        <v>18</v>
      </c>
      <c r="B21" s="159"/>
      <c r="C21" s="90">
        <f>C19-C20</f>
        <v>686</v>
      </c>
      <c r="D21" s="91">
        <f>D19-D20</f>
        <v>0</v>
      </c>
      <c r="F21" s="189" t="s">
        <v>15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 x14ac:dyDescent="0.25">
      <c r="F22" s="224" t="s">
        <v>16</v>
      </c>
      <c r="G22" s="225"/>
      <c r="H22" s="140" t="e">
        <f>AVERAGE(H19:J21)</f>
        <v>#DIV/0!</v>
      </c>
      <c r="I22" s="141"/>
      <c r="J22" s="142"/>
      <c r="L22" s="129" t="s">
        <v>36</v>
      </c>
      <c r="M22" s="129"/>
      <c r="N22" s="129"/>
      <c r="O22" s="129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5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21" t="s">
        <v>19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5">
      <c r="A32" s="5" t="s">
        <v>6</v>
      </c>
      <c r="B32" s="170" t="s">
        <v>24</v>
      </c>
      <c r="C32" s="171"/>
      <c r="D32" s="174" t="s">
        <v>23</v>
      </c>
      <c r="E32" s="175"/>
      <c r="F32" s="175"/>
      <c r="G32" s="176"/>
      <c r="H32" s="174" t="s">
        <v>20</v>
      </c>
      <c r="I32" s="176"/>
      <c r="J32" s="175" t="s">
        <v>21</v>
      </c>
      <c r="K32" s="175"/>
      <c r="L32" s="207" t="s">
        <v>3</v>
      </c>
      <c r="M32" s="207"/>
      <c r="N32" s="205" t="s">
        <v>4</v>
      </c>
      <c r="O32" s="206"/>
      <c r="P32" s="58" t="s">
        <v>22</v>
      </c>
    </row>
    <row r="33" spans="1:16" ht="18.75" customHeight="1" thickBot="1" x14ac:dyDescent="0.25">
      <c r="A33" s="59" t="s">
        <v>25</v>
      </c>
      <c r="B33" s="168" t="s">
        <v>39</v>
      </c>
      <c r="C33" s="169"/>
      <c r="D33" s="177"/>
      <c r="E33" s="178"/>
      <c r="F33" s="178"/>
      <c r="G33" s="179"/>
      <c r="H33" s="177" t="s">
        <v>40</v>
      </c>
      <c r="I33" s="179"/>
      <c r="J33" s="183" t="s">
        <v>40</v>
      </c>
      <c r="K33" s="184"/>
      <c r="L33" s="181">
        <v>0</v>
      </c>
      <c r="M33" s="182"/>
      <c r="N33" s="201">
        <v>1080</v>
      </c>
      <c r="O33" s="202"/>
      <c r="P33" s="57">
        <f t="shared" ref="P33:P35" si="6">L33-N33</f>
        <v>-1080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832</v>
      </c>
      <c r="O34" s="202"/>
      <c r="P34" s="57">
        <f t="shared" ref="P34" si="7">L34-N34</f>
        <v>-832</v>
      </c>
    </row>
    <row r="35" spans="1:16" ht="18.75" customHeight="1" thickBot="1" x14ac:dyDescent="0.25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701</v>
      </c>
      <c r="O35" s="202"/>
      <c r="P35" s="57">
        <f t="shared" si="6"/>
        <v>-701</v>
      </c>
    </row>
    <row r="36" spans="1:16" ht="19.149999999999999" customHeight="1" x14ac:dyDescent="0.2">
      <c r="A36" s="60" t="s">
        <v>25</v>
      </c>
      <c r="B36" s="172" t="s">
        <v>39</v>
      </c>
      <c r="C36" s="173"/>
      <c r="D36" s="164"/>
      <c r="E36" s="165"/>
      <c r="F36" s="165"/>
      <c r="G36" s="166"/>
      <c r="H36" s="164" t="s">
        <v>40</v>
      </c>
      <c r="I36" s="166"/>
      <c r="J36" s="164" t="s">
        <v>40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02F71B-76BB-485A-A571-45A9F8F9DE5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B73F1E9-8F52-47B5-9F0B-37FFCDC2D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3CEC30-1A85-4266-8075-ED4B0257E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2022-12-16T16:13:38Z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