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C7B0F995-D6BC-4999-BD95-E93F40E8F8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F16" i="1" l="1"/>
  <c r="E16" i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<sst xmlns="http://schemas.openxmlformats.org/spreadsheetml/2006/main" count="89" uniqueCount="58">
  <si>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</si>
  <si>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</si>
  <si>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</si>
  <si>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</si>
  <si>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</si>
  <si>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</si>
  <si>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</si>
  <si>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</si>
  <si>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</si>
  <si>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</si>
  <si>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</si>
  <si>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</si>
  <si>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</si>
  <si>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</si>
  <si>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</si>
  <si>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</si>
  <si>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DINING A</t>
  </si>
  <si>
    <t>AC-3</t>
  </si>
  <si>
    <t xml:space="preserve"> N DINING B, DT</t>
  </si>
  <si>
    <t>AC-4</t>
  </si>
  <si>
    <t>S DINING B</t>
  </si>
  <si>
    <t>AC-5</t>
  </si>
  <si>
    <t>DINING C</t>
  </si>
  <si>
    <t>AC-6</t>
  </si>
  <si>
    <t>MULTI-PURPOSE</t>
  </si>
  <si>
    <t>EF-1</t>
  </si>
  <si>
    <t>HD1 L+R PRESS COOKER</t>
  </si>
  <si>
    <t>EF-2</t>
  </si>
  <si>
    <t>HOOD 2</t>
  </si>
  <si>
    <t>EF-3</t>
  </si>
  <si>
    <t>RESTROOM</t>
  </si>
  <si>
    <t>EF-4</t>
  </si>
  <si>
    <t>HOOD 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</si>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</sst>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H23" sqref="H23:J2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7" t="s">
        <v>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43" t="s">
        <v>3</v>
      </c>
      <c r="F4" s="142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8750</v>
      </c>
      <c r="D6" s="24">
        <v>8714</v>
      </c>
      <c r="E6" s="23">
        <f t="shared" ref="E6:F7" si="0">C6-G6</f>
        <v>7000</v>
      </c>
      <c r="F6" s="24">
        <f t="shared" si="0"/>
        <v>6995</v>
      </c>
      <c r="G6" s="25">
        <v>1750</v>
      </c>
      <c r="H6" s="26">
        <v>1719</v>
      </c>
      <c r="I6" s="27">
        <f>G6/C6</f>
        <v>0.2</v>
      </c>
      <c r="J6" s="28">
        <f>H6/D6</f>
        <v>0.19726876291025935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3300</v>
      </c>
      <c r="D7" s="36">
        <v>3313</v>
      </c>
      <c r="E7" s="35">
        <f t="shared" si="0"/>
        <v>2800</v>
      </c>
      <c r="F7" s="36">
        <f t="shared" si="0"/>
        <v>2779</v>
      </c>
      <c r="G7" s="37">
        <v>500</v>
      </c>
      <c r="H7" s="38">
        <v>534</v>
      </c>
      <c r="I7" s="39">
        <f t="shared" ref="I7:J7" si="1">G7/C7</f>
        <v>0.15151515151515152</v>
      </c>
      <c r="J7" s="40">
        <f t="shared" si="1"/>
        <v>0.16118321762752791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18</v>
      </c>
      <c r="C8" s="35">
        <v>4000</v>
      </c>
      <c r="D8" s="36">
        <v>4177</v>
      </c>
      <c r="E8" s="35">
        <f t="shared" ref="E8:E11" si="2">C8-G8</f>
        <v>3200</v>
      </c>
      <c r="F8" s="36">
        <f t="shared" ref="F8:F11" si="3">D8-H8</f>
        <v>3326</v>
      </c>
      <c r="G8" s="37">
        <v>800</v>
      </c>
      <c r="H8" s="38">
        <v>851</v>
      </c>
      <c r="I8" s="39">
        <f t="shared" ref="I8:I9" si="4">G8/C8</f>
        <v>0.2</v>
      </c>
      <c r="J8" s="40">
        <f t="shared" ref="J8:J9" si="5">H8/D8</f>
        <v>0.20373473785013169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20</v>
      </c>
      <c r="C9" s="35">
        <v>2890</v>
      </c>
      <c r="D9" s="36">
        <v>2932</v>
      </c>
      <c r="E9" s="35">
        <f t="shared" si="2"/>
        <v>2290</v>
      </c>
      <c r="F9" s="36">
        <f t="shared" si="3"/>
        <v>2286</v>
      </c>
      <c r="G9" s="37">
        <v>600</v>
      </c>
      <c r="H9" s="38">
        <v>646</v>
      </c>
      <c r="I9" s="39">
        <f t="shared" si="4"/>
        <v>0.20761245674740483</v>
      </c>
      <c r="J9" s="40">
        <f t="shared" si="5"/>
        <v>0.2203274215552524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21</v>
      </c>
      <c r="B10" s="112" t="s">
        <v>22</v>
      </c>
      <c r="C10" s="113">
        <v>1800</v>
      </c>
      <c r="D10" s="114">
        <v>1782</v>
      </c>
      <c r="E10" s="113">
        <f t="shared" si="2"/>
        <v>1400</v>
      </c>
      <c r="F10" s="114">
        <f t="shared" si="3"/>
        <v>1365</v>
      </c>
      <c r="G10" s="102">
        <v>400</v>
      </c>
      <c r="H10" s="103">
        <v>417</v>
      </c>
      <c r="I10" s="104">
        <f>G10/C10</f>
        <v>0.22222222222222221</v>
      </c>
      <c r="J10" s="105">
        <f>H10/D10</f>
        <v>0.234006734006734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23</v>
      </c>
      <c r="B11" s="71" t="s">
        <v>24</v>
      </c>
      <c r="C11" s="35">
        <v>1100</v>
      </c>
      <c r="D11" s="36">
        <v>1109</v>
      </c>
      <c r="E11" s="35">
        <f t="shared" si="2"/>
        <v>900</v>
      </c>
      <c r="F11" s="36">
        <f t="shared" si="3"/>
        <v>897</v>
      </c>
      <c r="G11" s="37">
        <v>200</v>
      </c>
      <c r="H11" s="38">
        <v>212</v>
      </c>
      <c r="I11" s="39">
        <f t="shared" ref="I11" si="6">G11/C11</f>
        <v>0.18181818181818182</v>
      </c>
      <c r="J11" s="40">
        <f t="shared" ref="J11" si="7">H11/D11</f>
        <v>0.19116321009918846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>
        <v>1872</v>
      </c>
      <c r="O12" s="45"/>
      <c r="P12" s="46"/>
      <c r="Q12" s="61"/>
      <c r="R12" s="66"/>
    </row>
    <row r="13" spans="1:18" ht="20.100000000000001" customHeight="1" x14ac:dyDescent="0.25">
      <c r="A13" s="73" t="s">
        <v>27</v>
      </c>
      <c r="B13" s="71" t="s">
        <v>28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661</v>
      </c>
      <c r="O13" s="45"/>
      <c r="P13" s="46"/>
      <c r="Q13" s="61"/>
      <c r="R13" s="66"/>
    </row>
    <row r="14" spans="1:18" ht="20.100000000000001" customHeight="1" thickBot="1" x14ac:dyDescent="0.3">
      <c r="A14" s="73" t="s">
        <v>29</v>
      </c>
      <c r="B14" s="116" t="s">
        <v>30</v>
      </c>
      <c r="C14" s="126"/>
      <c r="D14" s="127"/>
      <c r="E14" s="126"/>
      <c r="F14" s="127"/>
      <c r="G14" s="128"/>
      <c r="H14" s="129"/>
      <c r="I14" s="130"/>
      <c r="J14" s="129"/>
      <c r="K14" s="128"/>
      <c r="L14" s="129"/>
      <c r="M14" s="122"/>
      <c r="N14" s="123"/>
      <c r="O14" s="124">
        <v>500</v>
      </c>
      <c r="P14" s="125">
        <v>470</v>
      </c>
      <c r="Q14" s="61"/>
      <c r="R14" s="66"/>
    </row>
    <row r="15" spans="1:18" ht="20.100000000000001" customHeight="1" thickBot="1" x14ac:dyDescent="0.3">
      <c r="A15" s="73" t="s">
        <v>31</v>
      </c>
      <c r="B15" s="131" t="s">
        <v>32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701</v>
      </c>
      <c r="N15" s="51">
        <v>716</v>
      </c>
      <c r="O15" s="45"/>
      <c r="P15" s="46"/>
      <c r="Q15" s="61"/>
      <c r="R15" s="66"/>
    </row>
    <row r="16" spans="1:18" ht="20.100000000000001" customHeight="1" thickBot="1" x14ac:dyDescent="0.3">
      <c r="A16" s="134" t="s">
        <v>33</v>
      </c>
      <c r="B16" s="135"/>
      <c r="C16" s="74">
        <f t="shared" ref="C16:H16" si="8">SUM(C6:C15)</f>
        <v>21840</v>
      </c>
      <c r="D16" s="75">
        <f t="shared" si="8"/>
        <v>22027</v>
      </c>
      <c r="E16" s="74">
        <f t="shared" si="8"/>
        <v>17590</v>
      </c>
      <c r="F16" s="75">
        <f t="shared" si="8"/>
        <v>17648</v>
      </c>
      <c r="G16" s="76">
        <f t="shared" si="8"/>
        <v>4250</v>
      </c>
      <c r="H16" s="77">
        <f t="shared" si="8"/>
        <v>4379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3315</v>
      </c>
      <c r="N16" s="80">
        <f t="shared" si="9"/>
        <v>3249</v>
      </c>
      <c r="O16" s="81">
        <f t="shared" si="9"/>
        <v>500</v>
      </c>
      <c r="P16" s="82">
        <f t="shared" si="9"/>
        <v>470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34</v>
      </c>
      <c r="B18" s="83"/>
      <c r="C18" s="83"/>
      <c r="D18" s="83"/>
      <c r="F18" s="227" t="s">
        <v>35</v>
      </c>
      <c r="G18" s="228"/>
      <c r="H18" s="201" t="s">
        <v>36</v>
      </c>
      <c r="I18" s="202"/>
      <c r="J18" s="203"/>
      <c r="L18" s="95" t="s">
        <v>37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9" t="s">
        <v>33</v>
      </c>
      <c r="B19" s="220"/>
      <c r="C19" s="86" t="s">
        <v>11</v>
      </c>
      <c r="D19" s="87" t="s">
        <v>12</v>
      </c>
      <c r="F19" s="229"/>
      <c r="G19" s="230"/>
      <c r="H19" s="204"/>
      <c r="I19" s="205"/>
      <c r="J19" s="206"/>
      <c r="L19" s="198" t="s">
        <v>38</v>
      </c>
      <c r="M19" s="198"/>
      <c r="N19" s="198"/>
      <c r="O19" s="198"/>
      <c r="P19" s="98">
        <f>IF(R18=TRUE, 1, 0)</f>
        <v>1</v>
      </c>
    </row>
    <row r="20" spans="1:21" ht="18.75" customHeight="1" x14ac:dyDescent="0.25">
      <c r="A20" s="221" t="s">
        <v>39</v>
      </c>
      <c r="B20" s="222"/>
      <c r="C20" s="88">
        <f>G16+K16</f>
        <v>4250</v>
      </c>
      <c r="D20" s="89">
        <f>H16+L16</f>
        <v>4379</v>
      </c>
      <c r="F20" s="148" t="s">
        <v>40</v>
      </c>
      <c r="G20" s="149"/>
      <c r="H20" s="210">
        <v>2.9100000000000001E-2</v>
      </c>
      <c r="I20" s="211"/>
      <c r="J20" s="212"/>
      <c r="L20" s="199"/>
      <c r="M20" s="199"/>
      <c r="N20" s="199"/>
      <c r="O20" s="199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3" t="s">
        <v>41</v>
      </c>
      <c r="B21" s="224"/>
      <c r="C21" s="92">
        <f>M16+O16</f>
        <v>3815</v>
      </c>
      <c r="D21" s="93">
        <f>N16+P16</f>
        <v>3719</v>
      </c>
      <c r="F21" s="150" t="s">
        <v>42</v>
      </c>
      <c r="G21" s="151"/>
      <c r="H21" s="213">
        <v>1.6E-2</v>
      </c>
      <c r="I21" s="214"/>
      <c r="J21" s="215"/>
      <c r="L21" s="200" t="s">
        <v>43</v>
      </c>
      <c r="M21" s="200"/>
      <c r="N21" s="200"/>
      <c r="O21" s="200"/>
      <c r="P21" s="99">
        <f>IF(R20=TRUE, 1, 0)</f>
        <v>1</v>
      </c>
    </row>
    <row r="22" spans="1:21" ht="18.75" customHeight="1" thickBot="1" x14ac:dyDescent="0.35">
      <c r="A22" s="225" t="s">
        <v>44</v>
      </c>
      <c r="B22" s="226"/>
      <c r="C22" s="90">
        <f>C20-C21</f>
        <v>435</v>
      </c>
      <c r="D22" s="91">
        <f>D20-D21</f>
        <v>660</v>
      </c>
      <c r="F22" s="166" t="s">
        <v>45</v>
      </c>
      <c r="G22" s="167"/>
      <c r="H22" s="216">
        <v>1.4E-2</v>
      </c>
      <c r="I22" s="217"/>
      <c r="J22" s="218"/>
      <c r="L22" s="199"/>
      <c r="M22" s="199"/>
      <c r="N22" s="199"/>
      <c r="O22" s="199"/>
      <c r="P22" s="100"/>
      <c r="R22" s="1" t="b">
        <f>AND(H23&gt;=-0.02, H23&lt;=0.02)</f>
        <v>1</v>
      </c>
    </row>
    <row r="23" spans="1:21" ht="16.5" customHeight="1" thickBot="1" x14ac:dyDescent="0.3">
      <c r="F23" s="164" t="s">
        <v>46</v>
      </c>
      <c r="G23" s="165"/>
      <c r="H23" s="207">
        <f>AVERAGE(H20:J22)</f>
        <v>1.9699999999999999E-2</v>
      </c>
      <c r="I23" s="208"/>
      <c r="J23" s="209"/>
      <c r="L23" s="196" t="s">
        <v>47</v>
      </c>
      <c r="M23" s="196"/>
      <c r="N23" s="196"/>
      <c r="O23" s="196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6"/>
      <c r="M24" s="196"/>
      <c r="N24" s="196"/>
      <c r="O24" s="196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7"/>
    </row>
    <row r="28" spans="1:21" ht="20.100000000000001" customHeight="1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67"/>
    </row>
    <row r="29" spans="1:21" ht="20.100000000000001" customHeight="1" thickBot="1" x14ac:dyDescent="0.3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1" t="s">
        <v>49</v>
      </c>
      <c r="B32" s="162"/>
      <c r="C32" s="162"/>
      <c r="D32" s="162"/>
      <c r="E32" s="162"/>
      <c r="F32" s="16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88" t="s">
        <v>50</v>
      </c>
      <c r="C33" s="189"/>
      <c r="D33" s="142" t="s">
        <v>51</v>
      </c>
      <c r="E33" s="144"/>
      <c r="F33" s="144"/>
      <c r="G33" s="143"/>
      <c r="H33" s="142" t="s">
        <v>52</v>
      </c>
      <c r="I33" s="143"/>
      <c r="J33" s="144" t="s">
        <v>53</v>
      </c>
      <c r="K33" s="144"/>
      <c r="L33" s="145" t="s">
        <v>6</v>
      </c>
      <c r="M33" s="145"/>
      <c r="N33" s="140" t="s">
        <v>7</v>
      </c>
      <c r="O33" s="141"/>
      <c r="P33" s="58" t="s">
        <v>54</v>
      </c>
    </row>
    <row r="34" spans="1:16" ht="18.75" customHeight="1" thickBot="1" x14ac:dyDescent="0.3">
      <c r="A34" s="59" t="s">
        <v>55</v>
      </c>
      <c r="B34" s="186" t="s">
        <v>56</v>
      </c>
      <c r="C34" s="187"/>
      <c r="D34" s="179"/>
      <c r="E34" s="192"/>
      <c r="F34" s="192"/>
      <c r="G34" s="180"/>
      <c r="H34" s="179" t="s">
        <v>57</v>
      </c>
      <c r="I34" s="180"/>
      <c r="J34" s="181" t="s">
        <v>57</v>
      </c>
      <c r="K34" s="182"/>
      <c r="L34" s="138">
        <v>0</v>
      </c>
      <c r="M34" s="139"/>
      <c r="N34" s="132">
        <v>1080</v>
      </c>
      <c r="O34" s="133"/>
      <c r="P34" s="57">
        <f t="shared" ref="P34:P36" si="10">L34-N34</f>
        <v>-1080</v>
      </c>
    </row>
    <row r="35" spans="1:16" ht="18.75" customHeight="1" thickBot="1" x14ac:dyDescent="0.3">
      <c r="A35" s="60" t="s">
        <v>55</v>
      </c>
      <c r="B35" s="185" t="s">
        <v>56</v>
      </c>
      <c r="C35" s="185"/>
      <c r="D35" s="146"/>
      <c r="E35" s="193"/>
      <c r="F35" s="193"/>
      <c r="G35" s="147"/>
      <c r="H35" s="146" t="s">
        <v>57</v>
      </c>
      <c r="I35" s="147"/>
      <c r="J35" s="136" t="s">
        <v>57</v>
      </c>
      <c r="K35" s="137"/>
      <c r="L35" s="138">
        <v>0</v>
      </c>
      <c r="M35" s="139"/>
      <c r="N35" s="132">
        <v>832</v>
      </c>
      <c r="O35" s="133"/>
      <c r="P35" s="57">
        <f t="shared" ref="P35" si="11">L35-N35</f>
        <v>-832</v>
      </c>
    </row>
    <row r="36" spans="1:16" ht="18.75" customHeight="1" thickBot="1" x14ac:dyDescent="0.3">
      <c r="A36" s="60" t="s">
        <v>55</v>
      </c>
      <c r="B36" s="185" t="s">
        <v>56</v>
      </c>
      <c r="C36" s="185"/>
      <c r="D36" s="146"/>
      <c r="E36" s="193"/>
      <c r="F36" s="193"/>
      <c r="G36" s="147"/>
      <c r="H36" s="146" t="s">
        <v>57</v>
      </c>
      <c r="I36" s="147"/>
      <c r="J36" s="136" t="s">
        <v>57</v>
      </c>
      <c r="K36" s="137"/>
      <c r="L36" s="138">
        <v>0</v>
      </c>
      <c r="M36" s="139"/>
      <c r="N36" s="132">
        <v>701</v>
      </c>
      <c r="O36" s="133"/>
      <c r="P36" s="57">
        <f t="shared" si="10"/>
        <v>-701</v>
      </c>
    </row>
    <row r="37" spans="1:16" ht="19.2" customHeight="1" x14ac:dyDescent="0.25">
      <c r="A37" s="60" t="s">
        <v>55</v>
      </c>
      <c r="B37" s="190" t="s">
        <v>56</v>
      </c>
      <c r="C37" s="191"/>
      <c r="D37" s="146"/>
      <c r="E37" s="193"/>
      <c r="F37" s="193"/>
      <c r="G37" s="147"/>
      <c r="H37" s="146" t="s">
        <v>57</v>
      </c>
      <c r="I37" s="147"/>
      <c r="J37" s="146" t="s">
        <v>57</v>
      </c>
      <c r="K37" s="178"/>
      <c r="L37" s="183">
        <v>0</v>
      </c>
      <c r="M37" s="184"/>
      <c r="N37" s="194">
        <v>390</v>
      </c>
      <c r="O37" s="195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5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2023-04-04T13:11:07Z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14681100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