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9BAB6B8E-99ED-4C31-9A79-6E474A9E7F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<sst xmlns="http://schemas.openxmlformats.org/spreadsheetml/2006/main" count="85" uniqueCount="54">
  <si>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</si>
  <si>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</si>
  <si>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</si>
  <si>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</si>
  <si>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</si>
  <si>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</si>
  <si>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</si>
  <si>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</si>
  <si>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</si>
  <si>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</si>
  <si>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</si>
  <si>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</si>
  <si>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</si>
  <si>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</si>
  <si>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</si>
  <si>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</si>
  <si>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SERVICE/REGISTER</t>
  </si>
  <si>
    <t>AC-3</t>
  </si>
  <si>
    <t xml:space="preserve">DINNING </t>
  </si>
  <si>
    <t>AC-4</t>
  </si>
  <si>
    <t>BOH/MULTI-PURPOSE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</si>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</sst>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>
        <v>8938</v>
      </c>
      <c r="E6" s="23">
        <f t="shared" ref="E6:F7" si="0">C6-G6</f>
        <v>7000</v>
      </c>
      <c r="F6" s="24">
        <f t="shared" si="0"/>
        <v>7094</v>
      </c>
      <c r="G6" s="25">
        <v>1750</v>
      </c>
      <c r="H6" s="26">
        <v>1844</v>
      </c>
      <c r="I6" s="27">
        <f>G6/C6</f>
        <v>0.2</v>
      </c>
      <c r="J6" s="28">
        <f>H6/D6</f>
        <v>0.20631013649586036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>
        <v>5317</v>
      </c>
      <c r="E7" s="35">
        <f t="shared" si="0"/>
        <v>4000</v>
      </c>
      <c r="F7" s="36">
        <f t="shared" si="0"/>
        <v>4044</v>
      </c>
      <c r="G7" s="37">
        <v>1250</v>
      </c>
      <c r="H7" s="38">
        <v>1273</v>
      </c>
      <c r="I7" s="39">
        <f t="shared" ref="I7:J7" si="1">G7/C7</f>
        <v>0.23809523809523808</v>
      </c>
      <c r="J7" s="40">
        <f t="shared" si="1"/>
        <v>0.2394207259732932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5250</v>
      </c>
      <c r="D8" s="36">
        <v>5403</v>
      </c>
      <c r="E8" s="35">
        <f t="shared" ref="E8:E11" si="2">C8-G8</f>
        <v>4100</v>
      </c>
      <c r="F8" s="36">
        <f t="shared" ref="F8:F11" si="3">D8-H8</f>
        <v>4291</v>
      </c>
      <c r="G8" s="37">
        <v>1150</v>
      </c>
      <c r="H8" s="38">
        <v>1112</v>
      </c>
      <c r="I8" s="39">
        <f t="shared" ref="I8:I9" si="4">G8/C8</f>
        <v>0.21904761904761905</v>
      </c>
      <c r="J8" s="40">
        <f t="shared" ref="J8:J9" si="5">H8/D8</f>
        <v>0.20581158615583936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1875</v>
      </c>
      <c r="D9" s="36">
        <v>1888</v>
      </c>
      <c r="E9" s="35">
        <f t="shared" si="2"/>
        <v>1375</v>
      </c>
      <c r="F9" s="36">
        <f t="shared" si="3"/>
        <v>1395</v>
      </c>
      <c r="G9" s="37">
        <v>500</v>
      </c>
      <c r="H9" s="38">
        <v>493</v>
      </c>
      <c r="I9" s="39">
        <f t="shared" si="4"/>
        <v>0.26666666666666666</v>
      </c>
      <c r="J9" s="40">
        <f t="shared" si="5"/>
        <v>0.2611228813559322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1860</v>
      </c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1462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>
        <v>346</v>
      </c>
      <c r="Q14" s="61"/>
      <c r="R14" s="66"/>
    </row>
    <row r="15" spans="1:18" ht="20.100000000000001" customHeight="1" thickBot="1" x14ac:dyDescent="0.3">
      <c r="A15" s="129" t="s">
        <v>29</v>
      </c>
      <c r="B15" s="130"/>
      <c r="C15" s="74">
        <f t="shared" ref="C15:H15" si="8">SUM(C6:C14)</f>
        <v>21125</v>
      </c>
      <c r="D15" s="75">
        <f t="shared" si="8"/>
        <v>21546</v>
      </c>
      <c r="E15" s="74">
        <f t="shared" si="8"/>
        <v>16475</v>
      </c>
      <c r="F15" s="75">
        <f t="shared" si="8"/>
        <v>16824</v>
      </c>
      <c r="G15" s="76">
        <f t="shared" si="8"/>
        <v>4650</v>
      </c>
      <c r="H15" s="77">
        <f t="shared" si="8"/>
        <v>4722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3322</v>
      </c>
      <c r="O15" s="81">
        <f t="shared" si="9"/>
        <v>375</v>
      </c>
      <c r="P15" s="82">
        <f t="shared" si="9"/>
        <v>346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35</v>
      </c>
      <c r="B19" s="217"/>
      <c r="C19" s="88">
        <f>G15+K15</f>
        <v>4650</v>
      </c>
      <c r="D19" s="89">
        <f>H15+L15</f>
        <v>4722</v>
      </c>
      <c r="F19" s="143" t="s">
        <v>36</v>
      </c>
      <c r="G19" s="144"/>
      <c r="H19" s="205">
        <v>2.1999999999999999E-2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18" t="s">
        <v>37</v>
      </c>
      <c r="B20" s="219"/>
      <c r="C20" s="92">
        <f>M15+O15</f>
        <v>3690</v>
      </c>
      <c r="D20" s="93">
        <f>N15+P15</f>
        <v>3668</v>
      </c>
      <c r="F20" s="145" t="s">
        <v>38</v>
      </c>
      <c r="G20" s="146"/>
      <c r="H20" s="208">
        <v>2.1999999999999999E-2</v>
      </c>
      <c r="I20" s="209"/>
      <c r="J20" s="210"/>
      <c r="L20" s="195" t="s">
        <v>39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35">
      <c r="A21" s="220" t="s">
        <v>40</v>
      </c>
      <c r="B21" s="221"/>
      <c r="C21" s="90">
        <f>C19-C20</f>
        <v>960</v>
      </c>
      <c r="D21" s="91">
        <f>D19-D20</f>
        <v>1054</v>
      </c>
      <c r="F21" s="161" t="s">
        <v>41</v>
      </c>
      <c r="G21" s="162"/>
      <c r="H21" s="211">
        <v>2.1999999999999999E-2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0</v>
      </c>
    </row>
    <row r="22" spans="1:21" ht="16.5" customHeight="1" thickBot="1" x14ac:dyDescent="0.3">
      <c r="F22" s="159" t="s">
        <v>42</v>
      </c>
      <c r="G22" s="160"/>
      <c r="H22" s="202">
        <f>AVERAGE(H19:J21)</f>
        <v>2.2000000000000002E-2</v>
      </c>
      <c r="I22" s="203"/>
      <c r="J22" s="204"/>
      <c r="L22" s="191" t="s">
        <v>43</v>
      </c>
      <c r="M22" s="191"/>
      <c r="N22" s="191"/>
      <c r="O22" s="191"/>
      <c r="P22" s="94">
        <f>IF(R21=TRUE, 1, 0)</f>
        <v>0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3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061C33D-82DF-43A3-8256-3F5BA5DD1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2023-11-16T17:41:13Z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