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398 Koreatown (Los Angeles, CA)/2 PROJECT DOCUMENTS/"/>
    </mc:Choice>
  </mc:AlternateContent>
  <xr:revisionPtr revIDLastSave="39" documentId="13_ncr:1_{EB8C3A1E-E5DA-4C21-88D5-0193A5B56878}" xr6:coauthVersionLast="47" xr6:coauthVersionMax="47" xr10:uidLastSave="{962A3A8B-1851-4A77-815D-C57A8416A26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D27" i="1" l="1"/>
  <c r="C27" i="1"/>
  <c r="E8" i="1"/>
  <c r="F8" i="1"/>
  <c r="I8" i="1"/>
  <c r="J8" i="1"/>
  <c r="E9" i="1"/>
  <c r="F9" i="1"/>
  <c r="I9" i="1"/>
  <c r="J9" i="1"/>
  <c r="E10" i="1"/>
  <c r="F10" i="1"/>
  <c r="I10" i="1"/>
  <c r="J10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<sst xmlns="http://schemas.openxmlformats.org/spreadsheetml/2006/main" count="85" uniqueCount="52">
  <si>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</si>
  <si>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</si>
  <si>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</si>
  <si>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</si>
  <si>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</si>
  <si>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</si>
  <si>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</si>
  <si>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</si>
  <si>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</si>
  <si>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</si>
  <si>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</si>
  <si>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</si>
  <si>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</si>
  <si>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</si>
  <si>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</si>
  <si>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</si>
  <si>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</si>
  <si>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</si>
  <si>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</si>
  <si>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</si>
  <si>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</si>
  <si>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</si>
  <si>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</si>
  <si>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</si>
  <si>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</si>
  <si>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</si>
  <si>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</si>
  <si>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</si>
  <si>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</si>
  <si>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</si>
  <si>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</si>
  <si>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</si>
  <si>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</si>
  <si>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</si>
  <si>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</si>
  <si>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</si>
  <si>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</si>
  <si>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</si>
  <si>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</si>
  <si>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</si>
  <si>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</si>
  <si>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FC-1.1</t>
  </si>
  <si>
    <t>FC-1.2</t>
  </si>
  <si>
    <t>FC-2.1</t>
  </si>
  <si>
    <t>FC-2.2</t>
  </si>
  <si>
    <t>FC-2.3</t>
  </si>
  <si>
    <t>ESP-1</t>
  </si>
  <si>
    <t>DINING</t>
  </si>
  <si>
    <t>BACK OF HOUSE</t>
  </si>
  <si>
    <t>COOKLINE</t>
  </si>
  <si>
    <t>KITCHEN HOODS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</si>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</sst>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5" zoomScale="80" zoomScaleNormal="55" zoomScaleSheetLayoutView="80" workbookViewId="0">
      <selection activeCell="D27" sqref="D2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43" t="s">
        <v>32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98" t="s">
        <v>0</v>
      </c>
      <c r="D4" s="199"/>
      <c r="E4" s="186" t="s">
        <v>1</v>
      </c>
      <c r="F4" s="184"/>
      <c r="G4" s="204" t="s">
        <v>2</v>
      </c>
      <c r="H4" s="205"/>
      <c r="I4" s="196" t="s">
        <v>26</v>
      </c>
      <c r="J4" s="197"/>
      <c r="K4" s="202" t="s">
        <v>3</v>
      </c>
      <c r="L4" s="203"/>
      <c r="M4" s="200" t="s">
        <v>4</v>
      </c>
      <c r="N4" s="201"/>
      <c r="O4" s="200" t="s">
        <v>37</v>
      </c>
      <c r="P4" s="201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41</v>
      </c>
      <c r="B6" s="72" t="s">
        <v>47</v>
      </c>
      <c r="C6" s="23">
        <v>1177</v>
      </c>
      <c r="D6" s="24"/>
      <c r="E6" s="23">
        <f t="shared" ref="E6:F7" si="0">C6-G6</f>
        <v>777</v>
      </c>
      <c r="F6" s="24">
        <f t="shared" si="0"/>
        <v>0</v>
      </c>
      <c r="G6" s="25">
        <v>400</v>
      </c>
      <c r="H6" s="26"/>
      <c r="I6" s="27">
        <f>G6/C6</f>
        <v>0.33984706881903143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42</v>
      </c>
      <c r="B7" s="73" t="s">
        <v>47</v>
      </c>
      <c r="C7" s="35">
        <v>1177</v>
      </c>
      <c r="D7" s="36"/>
      <c r="E7" s="35">
        <f t="shared" si="0"/>
        <v>777</v>
      </c>
      <c r="F7" s="36">
        <f t="shared" si="0"/>
        <v>0</v>
      </c>
      <c r="G7" s="37">
        <v>400</v>
      </c>
      <c r="H7" s="38"/>
      <c r="I7" s="39">
        <f t="shared" ref="I7:J7" si="1">G7/C7</f>
        <v>0.33984706881903143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43</v>
      </c>
      <c r="B8" s="73" t="s">
        <v>48</v>
      </c>
      <c r="C8" s="35">
        <v>1130</v>
      </c>
      <c r="D8" s="36"/>
      <c r="E8" s="35">
        <f t="shared" ref="E8:E10" si="2">C8-G8</f>
        <v>1030</v>
      </c>
      <c r="F8" s="36">
        <f t="shared" ref="F8:F10" si="3">D8-H8</f>
        <v>0</v>
      </c>
      <c r="G8" s="37">
        <v>100</v>
      </c>
      <c r="H8" s="38"/>
      <c r="I8" s="39">
        <f t="shared" ref="I8:I9" si="4">G8/C8</f>
        <v>8.8495575221238937E-2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x14ac:dyDescent="0.2">
      <c r="A9" s="75" t="s">
        <v>44</v>
      </c>
      <c r="B9" s="73" t="s">
        <v>48</v>
      </c>
      <c r="C9" s="35">
        <v>1130</v>
      </c>
      <c r="D9" s="36"/>
      <c r="E9" s="35">
        <f t="shared" si="2"/>
        <v>1030</v>
      </c>
      <c r="F9" s="36">
        <f t="shared" si="3"/>
        <v>0</v>
      </c>
      <c r="G9" s="37">
        <v>100</v>
      </c>
      <c r="H9" s="38"/>
      <c r="I9" s="39">
        <f t="shared" si="4"/>
        <v>8.8495575221238937E-2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">
      <c r="A10" s="103" t="s">
        <v>45</v>
      </c>
      <c r="B10" s="104" t="s">
        <v>48</v>
      </c>
      <c r="C10" s="115">
        <v>1130</v>
      </c>
      <c r="D10" s="116"/>
      <c r="E10" s="115">
        <f t="shared" si="2"/>
        <v>1030</v>
      </c>
      <c r="F10" s="116">
        <f t="shared" si="3"/>
        <v>0</v>
      </c>
      <c r="G10" s="105">
        <v>100</v>
      </c>
      <c r="H10" s="106"/>
      <c r="I10" s="107">
        <f>G10/C10</f>
        <v>8.8495575221238937E-2</v>
      </c>
      <c r="J10" s="108" t="e">
        <f>H10/D10</f>
        <v>#DIV/0!</v>
      </c>
      <c r="K10" s="109"/>
      <c r="L10" s="110"/>
      <c r="M10" s="111"/>
      <c r="N10" s="112"/>
      <c r="O10" s="113"/>
      <c r="P10" s="114"/>
      <c r="Q10" s="70"/>
      <c r="R10" s="68"/>
    </row>
    <row r="11" spans="1:21" ht="20.100000000000001" customHeight="1" x14ac:dyDescent="0.2">
      <c r="A11" s="75" t="s">
        <v>12</v>
      </c>
      <c r="B11" s="73" t="s">
        <v>49</v>
      </c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2508</v>
      </c>
      <c r="L11" s="38"/>
      <c r="M11" s="43"/>
      <c r="N11" s="44"/>
      <c r="O11" s="45"/>
      <c r="P11" s="46"/>
      <c r="Q11" s="54"/>
      <c r="R11" s="68"/>
    </row>
    <row r="12" spans="1:21" ht="20.100000000000001" customHeight="1" x14ac:dyDescent="0.2">
      <c r="A12" s="75" t="s">
        <v>46</v>
      </c>
      <c r="B12" s="73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2742</v>
      </c>
      <c r="N12" s="51"/>
      <c r="O12" s="45"/>
      <c r="P12" s="46"/>
      <c r="Q12" s="63"/>
      <c r="R12" s="68"/>
    </row>
    <row r="13" spans="1:21" ht="20.100000000000001" customHeight="1" thickBot="1" x14ac:dyDescent="0.25">
      <c r="A13" s="75" t="s">
        <v>11</v>
      </c>
      <c r="B13" s="73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300</v>
      </c>
      <c r="P13" s="53"/>
      <c r="Q13" s="63"/>
      <c r="R13" s="68"/>
    </row>
    <row r="14" spans="1:21" ht="20.100000000000001" customHeight="1" thickBot="1" x14ac:dyDescent="0.25">
      <c r="A14" s="212" t="s">
        <v>27</v>
      </c>
      <c r="B14" s="213"/>
      <c r="C14" s="76">
        <f t="shared" ref="C14:H14" si="6">SUM(C6:C13)</f>
        <v>5744</v>
      </c>
      <c r="D14" s="77">
        <f t="shared" si="6"/>
        <v>0</v>
      </c>
      <c r="E14" s="76">
        <f t="shared" si="6"/>
        <v>4644</v>
      </c>
      <c r="F14" s="77">
        <f t="shared" si="6"/>
        <v>0</v>
      </c>
      <c r="G14" s="78">
        <f t="shared" si="6"/>
        <v>1100</v>
      </c>
      <c r="H14" s="79">
        <f t="shared" si="6"/>
        <v>0</v>
      </c>
      <c r="I14" s="80"/>
      <c r="J14" s="81"/>
      <c r="K14" s="78">
        <f t="shared" ref="K14:P14" si="7">SUM(K6:K13)</f>
        <v>2508</v>
      </c>
      <c r="L14" s="79">
        <f t="shared" si="7"/>
        <v>0</v>
      </c>
      <c r="M14" s="117">
        <f t="shared" si="7"/>
        <v>2742</v>
      </c>
      <c r="N14" s="82">
        <f t="shared" si="7"/>
        <v>0</v>
      </c>
      <c r="O14" s="83">
        <f t="shared" si="7"/>
        <v>300</v>
      </c>
      <c r="P14" s="84">
        <f t="shared" si="7"/>
        <v>0</v>
      </c>
      <c r="Q14" s="54"/>
      <c r="R14" s="68"/>
    </row>
    <row r="15" spans="1:21" ht="20.100000000000001" customHeight="1" thickBot="1" x14ac:dyDescent="0.25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25">
      <c r="A16" s="98" t="s">
        <v>28</v>
      </c>
      <c r="B16" s="85"/>
      <c r="C16" s="85"/>
      <c r="D16" s="85"/>
      <c r="F16" s="173" t="s">
        <v>13</v>
      </c>
      <c r="G16" s="174"/>
      <c r="H16" s="147" t="s">
        <v>31</v>
      </c>
      <c r="I16" s="148"/>
      <c r="J16" s="149"/>
      <c r="L16" s="97" t="s">
        <v>33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65" t="s">
        <v>27</v>
      </c>
      <c r="B17" s="166"/>
      <c r="C17" s="88" t="s">
        <v>7</v>
      </c>
      <c r="D17" s="89" t="s">
        <v>8</v>
      </c>
      <c r="F17" s="175"/>
      <c r="G17" s="176"/>
      <c r="H17" s="150"/>
      <c r="I17" s="151"/>
      <c r="J17" s="152"/>
      <c r="L17" s="144" t="s">
        <v>36</v>
      </c>
      <c r="M17" s="144"/>
      <c r="N17" s="144"/>
      <c r="O17" s="144"/>
      <c r="P17" s="100">
        <f>IF(R16=TRUE, 1, 0)</f>
        <v>1</v>
      </c>
    </row>
    <row r="18" spans="1:21" ht="18.75" customHeight="1" x14ac:dyDescent="0.2">
      <c r="A18" s="167" t="s">
        <v>30</v>
      </c>
      <c r="B18" s="168"/>
      <c r="C18" s="90">
        <f>G14+K14</f>
        <v>3608</v>
      </c>
      <c r="D18" s="91">
        <f>H14+L14</f>
        <v>0</v>
      </c>
      <c r="F18" s="216" t="s">
        <v>14</v>
      </c>
      <c r="G18" s="217"/>
      <c r="H18" s="156"/>
      <c r="I18" s="157"/>
      <c r="J18" s="158"/>
      <c r="L18" s="145"/>
      <c r="M18" s="145"/>
      <c r="N18" s="145"/>
      <c r="O18" s="145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69" t="s">
        <v>29</v>
      </c>
      <c r="B19" s="170"/>
      <c r="C19" s="94">
        <f>M14+O14</f>
        <v>3042</v>
      </c>
      <c r="D19" s="95">
        <f>N14+P14</f>
        <v>0</v>
      </c>
      <c r="F19" s="218" t="s">
        <v>15</v>
      </c>
      <c r="G19" s="219"/>
      <c r="H19" s="159"/>
      <c r="I19" s="160"/>
      <c r="J19" s="161"/>
      <c r="L19" s="146" t="s">
        <v>34</v>
      </c>
      <c r="M19" s="146"/>
      <c r="N19" s="146"/>
      <c r="O19" s="146"/>
      <c r="P19" s="101" t="e">
        <f>IF(R18=TRUE, 1, 0)</f>
        <v>#DIV/0!</v>
      </c>
    </row>
    <row r="20" spans="1:21" ht="18.75" customHeight="1" thickBot="1" x14ac:dyDescent="0.3">
      <c r="A20" s="171" t="s">
        <v>18</v>
      </c>
      <c r="B20" s="172"/>
      <c r="C20" s="92">
        <f>C18-C19</f>
        <v>566</v>
      </c>
      <c r="D20" s="93">
        <f>D18-D19</f>
        <v>0</v>
      </c>
      <c r="F20" s="177" t="s">
        <v>16</v>
      </c>
      <c r="G20" s="178"/>
      <c r="H20" s="162"/>
      <c r="I20" s="163"/>
      <c r="J20" s="164"/>
      <c r="L20" s="145"/>
      <c r="M20" s="145"/>
      <c r="N20" s="145"/>
      <c r="O20" s="145"/>
      <c r="P20" s="102"/>
      <c r="R20" s="1" t="e">
        <f>AND(H21&gt;=-0.02, H21&lt;=0.02)</f>
        <v>#DIV/0!</v>
      </c>
    </row>
    <row r="21" spans="1:21" ht="16.5" customHeight="1" thickBot="1" x14ac:dyDescent="0.25">
      <c r="F21" s="232" t="s">
        <v>17</v>
      </c>
      <c r="G21" s="233"/>
      <c r="H21" s="153" t="e">
        <f>AVERAGE(H18:J20)</f>
        <v>#DIV/0!</v>
      </c>
      <c r="I21" s="154"/>
      <c r="J21" s="155"/>
      <c r="L21" s="142" t="s">
        <v>35</v>
      </c>
      <c r="M21" s="142"/>
      <c r="N21" s="142"/>
      <c r="O21" s="142"/>
      <c r="P21" s="96" t="e">
        <f>IF(R20=TRUE, 1, 0)</f>
        <v>#DIV/0!</v>
      </c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42"/>
      <c r="M22" s="142"/>
      <c r="N22" s="142"/>
      <c r="O22" s="142"/>
      <c r="P22" s="99"/>
    </row>
    <row r="23" spans="1:21" ht="31.9" customHeight="1" thickBot="1" x14ac:dyDescent="0.25">
      <c r="A23" s="98" t="s">
        <v>38</v>
      </c>
      <c r="B23" s="85"/>
      <c r="C23" s="85"/>
      <c r="D23" s="85"/>
      <c r="E23" s="54"/>
      <c r="F23" s="54"/>
      <c r="G23" s="54"/>
      <c r="H23" s="54"/>
      <c r="I23" s="54"/>
      <c r="J23" s="54"/>
      <c r="K23" s="54"/>
      <c r="L23" s="118"/>
      <c r="M23" s="118"/>
      <c r="N23" s="118"/>
      <c r="O23" s="118"/>
      <c r="P23" s="99"/>
    </row>
    <row r="24" spans="1:21" ht="31.9" customHeight="1" thickBot="1" x14ac:dyDescent="0.25">
      <c r="A24" s="165" t="s">
        <v>27</v>
      </c>
      <c r="B24" s="166"/>
      <c r="C24" s="88" t="s">
        <v>7</v>
      </c>
      <c r="D24" s="89" t="s">
        <v>8</v>
      </c>
      <c r="E24" s="54"/>
      <c r="F24" s="54"/>
      <c r="G24" s="54"/>
      <c r="H24" s="54"/>
      <c r="I24" s="54"/>
      <c r="J24" s="54"/>
      <c r="K24" s="54"/>
      <c r="L24" s="118"/>
      <c r="M24" s="118"/>
      <c r="N24" s="118"/>
      <c r="O24" s="118"/>
      <c r="P24" s="99"/>
    </row>
    <row r="25" spans="1:21" ht="16.899999999999999" customHeight="1" x14ac:dyDescent="0.2">
      <c r="A25" s="206" t="s">
        <v>39</v>
      </c>
      <c r="B25" s="207"/>
      <c r="C25" s="90">
        <f>G8+G9+G10+K11</f>
        <v>2808</v>
      </c>
      <c r="D25" s="91">
        <f>H8+H9+H10+L11</f>
        <v>0</v>
      </c>
      <c r="E25" s="54"/>
      <c r="F25" s="54"/>
      <c r="G25" s="54"/>
      <c r="H25" s="54"/>
      <c r="I25" s="54"/>
      <c r="J25" s="54"/>
      <c r="K25" s="54"/>
      <c r="L25" s="118"/>
      <c r="M25" s="118"/>
      <c r="N25" s="118"/>
      <c r="O25" s="118"/>
      <c r="P25" s="99"/>
    </row>
    <row r="26" spans="1:21" ht="18.600000000000001" customHeight="1" thickBot="1" x14ac:dyDescent="0.25">
      <c r="A26" s="208" t="s">
        <v>40</v>
      </c>
      <c r="B26" s="209"/>
      <c r="C26" s="94">
        <f>M12</f>
        <v>2742</v>
      </c>
      <c r="D26" s="95">
        <f>N12</f>
        <v>0</v>
      </c>
      <c r="E26" s="54"/>
      <c r="F26" s="54"/>
      <c r="G26" s="54"/>
      <c r="H26" s="54"/>
      <c r="I26" s="54"/>
      <c r="J26" s="54"/>
      <c r="K26" s="54"/>
      <c r="L26" s="57"/>
      <c r="M26" s="57"/>
      <c r="N26" s="58"/>
      <c r="O26" s="58"/>
      <c r="P26" s="7"/>
      <c r="Q26" s="7"/>
    </row>
    <row r="27" spans="1:21" ht="18.600000000000001" customHeight="1" thickBot="1" x14ac:dyDescent="0.3">
      <c r="A27" s="210" t="s">
        <v>18</v>
      </c>
      <c r="B27" s="211"/>
      <c r="C27" s="125">
        <f>C25-C26</f>
        <v>66</v>
      </c>
      <c r="D27" s="126">
        <f>D25-D26</f>
        <v>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4" customFormat="1" ht="33" customHeight="1" x14ac:dyDescent="0.25">
      <c r="A28" s="119"/>
      <c r="B28" s="120"/>
      <c r="C28" s="121"/>
      <c r="D28" s="121"/>
      <c r="E28" s="122"/>
      <c r="F28" s="122"/>
      <c r="G28" s="122"/>
      <c r="H28" s="122"/>
      <c r="I28" s="122"/>
      <c r="J28" s="122"/>
      <c r="K28" s="122"/>
      <c r="L28" s="123"/>
      <c r="M28" s="123"/>
      <c r="N28" s="122"/>
      <c r="O28" s="122"/>
    </row>
    <row r="29" spans="1:21" ht="13.15" customHeight="1" thickBot="1" x14ac:dyDescent="0.3">
      <c r="A29" s="127"/>
      <c r="B29" s="128"/>
      <c r="C29" s="129"/>
      <c r="D29" s="129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2"/>
      <c r="Q30" s="69"/>
    </row>
    <row r="31" spans="1:21" ht="20.100000000000001" customHeight="1" x14ac:dyDescent="0.2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5"/>
      <c r="Q31" s="69"/>
    </row>
    <row r="32" spans="1:21" ht="20.100000000000001" customHeight="1" thickBot="1" x14ac:dyDescent="0.25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8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229" t="s">
        <v>19</v>
      </c>
      <c r="B35" s="230"/>
      <c r="C35" s="230"/>
      <c r="D35" s="230"/>
      <c r="E35" s="230"/>
      <c r="F35" s="231"/>
      <c r="G35" s="55"/>
      <c r="H35" s="55"/>
      <c r="I35" s="55"/>
      <c r="J35" s="55"/>
      <c r="K35" s="55"/>
      <c r="L35" s="55"/>
      <c r="M35" s="55"/>
      <c r="N35" s="55"/>
      <c r="O35" s="55"/>
      <c r="P35" s="54"/>
      <c r="Q35" s="56"/>
    </row>
    <row r="36" spans="1:17" ht="19.149999999999999" customHeight="1" thickBot="1" x14ac:dyDescent="0.25">
      <c r="A36" s="5" t="s">
        <v>6</v>
      </c>
      <c r="B36" s="182" t="s">
        <v>24</v>
      </c>
      <c r="C36" s="183"/>
      <c r="D36" s="184" t="s">
        <v>23</v>
      </c>
      <c r="E36" s="185"/>
      <c r="F36" s="185"/>
      <c r="G36" s="186"/>
      <c r="H36" s="184" t="s">
        <v>20</v>
      </c>
      <c r="I36" s="186"/>
      <c r="J36" s="185" t="s">
        <v>21</v>
      </c>
      <c r="K36" s="185"/>
      <c r="L36" s="195" t="s">
        <v>3</v>
      </c>
      <c r="M36" s="195"/>
      <c r="N36" s="234" t="s">
        <v>4</v>
      </c>
      <c r="O36" s="235"/>
      <c r="P36" s="60" t="s">
        <v>22</v>
      </c>
    </row>
    <row r="37" spans="1:17" ht="18.75" customHeight="1" thickBot="1" x14ac:dyDescent="0.25">
      <c r="A37" s="61" t="s">
        <v>25</v>
      </c>
      <c r="B37" s="180"/>
      <c r="C37" s="181"/>
      <c r="D37" s="187"/>
      <c r="E37" s="188"/>
      <c r="F37" s="188"/>
      <c r="G37" s="189"/>
      <c r="H37" s="187"/>
      <c r="I37" s="189"/>
      <c r="J37" s="193"/>
      <c r="K37" s="194"/>
      <c r="L37" s="191"/>
      <c r="M37" s="192"/>
      <c r="N37" s="236"/>
      <c r="O37" s="237"/>
      <c r="P37" s="59">
        <f t="shared" ref="P37:P45" si="8">L37-N37</f>
        <v>0</v>
      </c>
    </row>
    <row r="38" spans="1:17" ht="18.75" customHeight="1" thickBot="1" x14ac:dyDescent="0.25">
      <c r="A38" s="62" t="s">
        <v>25</v>
      </c>
      <c r="B38" s="179"/>
      <c r="C38" s="179"/>
      <c r="D38" s="134"/>
      <c r="E38" s="135"/>
      <c r="F38" s="135"/>
      <c r="G38" s="136"/>
      <c r="H38" s="134"/>
      <c r="I38" s="136"/>
      <c r="J38" s="214"/>
      <c r="K38" s="215"/>
      <c r="L38" s="191"/>
      <c r="M38" s="192"/>
      <c r="N38" s="236"/>
      <c r="O38" s="237"/>
      <c r="P38" s="59">
        <f t="shared" si="8"/>
        <v>0</v>
      </c>
    </row>
    <row r="39" spans="1:17" ht="19.149999999999999" customHeight="1" thickBot="1" x14ac:dyDescent="0.25">
      <c r="A39" s="62" t="s">
        <v>25</v>
      </c>
      <c r="B39" s="132"/>
      <c r="C39" s="133"/>
      <c r="D39" s="134"/>
      <c r="E39" s="135"/>
      <c r="F39" s="135"/>
      <c r="G39" s="136"/>
      <c r="H39" s="134"/>
      <c r="I39" s="136"/>
      <c r="J39" s="134"/>
      <c r="K39" s="190"/>
      <c r="L39" s="137"/>
      <c r="M39" s="138"/>
      <c r="N39" s="130"/>
      <c r="O39" s="131"/>
      <c r="P39" s="59">
        <f t="shared" si="8"/>
        <v>0</v>
      </c>
    </row>
    <row r="40" spans="1:17" ht="19.5" customHeight="1" thickBot="1" x14ac:dyDescent="0.25">
      <c r="A40" s="61" t="s">
        <v>25</v>
      </c>
      <c r="B40" s="139"/>
      <c r="C40" s="140"/>
      <c r="D40" s="132"/>
      <c r="E40" s="141"/>
      <c r="F40" s="141"/>
      <c r="G40" s="133"/>
      <c r="H40" s="132"/>
      <c r="I40" s="133"/>
      <c r="J40" s="132"/>
      <c r="K40" s="133"/>
      <c r="L40" s="137"/>
      <c r="M40" s="138"/>
      <c r="N40" s="130"/>
      <c r="O40" s="131"/>
      <c r="P40" s="59">
        <f t="shared" si="8"/>
        <v>0</v>
      </c>
    </row>
    <row r="41" spans="1:17" ht="19.5" customHeight="1" thickBot="1" x14ac:dyDescent="0.25">
      <c r="A41" s="62" t="s">
        <v>25</v>
      </c>
      <c r="B41" s="132"/>
      <c r="C41" s="133"/>
      <c r="D41" s="134"/>
      <c r="E41" s="135"/>
      <c r="F41" s="135"/>
      <c r="G41" s="136"/>
      <c r="H41" s="134"/>
      <c r="I41" s="136"/>
      <c r="J41" s="134"/>
      <c r="K41" s="136"/>
      <c r="L41" s="137"/>
      <c r="M41" s="138"/>
      <c r="N41" s="130"/>
      <c r="O41" s="131"/>
      <c r="P41" s="59">
        <f t="shared" si="8"/>
        <v>0</v>
      </c>
    </row>
    <row r="42" spans="1:17" ht="19.5" customHeight="1" thickBot="1" x14ac:dyDescent="0.25">
      <c r="A42" s="62" t="s">
        <v>25</v>
      </c>
      <c r="B42" s="132"/>
      <c r="C42" s="133"/>
      <c r="D42" s="134"/>
      <c r="E42" s="135"/>
      <c r="F42" s="135"/>
      <c r="G42" s="136"/>
      <c r="H42" s="134"/>
      <c r="I42" s="136"/>
      <c r="J42" s="134"/>
      <c r="K42" s="136"/>
      <c r="L42" s="137"/>
      <c r="M42" s="138"/>
      <c r="N42" s="130"/>
      <c r="O42" s="131"/>
      <c r="P42" s="59">
        <f t="shared" si="8"/>
        <v>0</v>
      </c>
    </row>
    <row r="43" spans="1:17" ht="19.5" customHeight="1" thickBot="1" x14ac:dyDescent="0.25">
      <c r="A43" s="61" t="s">
        <v>25</v>
      </c>
      <c r="B43" s="139"/>
      <c r="C43" s="140"/>
      <c r="D43" s="132"/>
      <c r="E43" s="141"/>
      <c r="F43" s="141"/>
      <c r="G43" s="133"/>
      <c r="H43" s="132"/>
      <c r="I43" s="133"/>
      <c r="J43" s="132"/>
      <c r="K43" s="133"/>
      <c r="L43" s="137"/>
      <c r="M43" s="138"/>
      <c r="N43" s="130"/>
      <c r="O43" s="131"/>
      <c r="P43" s="59">
        <f t="shared" si="8"/>
        <v>0</v>
      </c>
    </row>
    <row r="44" spans="1:17" ht="19.5" customHeight="1" thickBot="1" x14ac:dyDescent="0.25">
      <c r="A44" s="62" t="s">
        <v>25</v>
      </c>
      <c r="B44" s="132"/>
      <c r="C44" s="133"/>
      <c r="D44" s="134"/>
      <c r="E44" s="135"/>
      <c r="F44" s="135"/>
      <c r="G44" s="136"/>
      <c r="H44" s="134"/>
      <c r="I44" s="136"/>
      <c r="J44" s="134"/>
      <c r="K44" s="136"/>
      <c r="L44" s="137"/>
      <c r="M44" s="138"/>
      <c r="N44" s="130"/>
      <c r="O44" s="131"/>
      <c r="P44" s="59">
        <f t="shared" si="8"/>
        <v>0</v>
      </c>
    </row>
    <row r="45" spans="1:17" ht="18.75" customHeight="1" x14ac:dyDescent="0.2">
      <c r="A45" s="62" t="s">
        <v>25</v>
      </c>
      <c r="B45" s="132"/>
      <c r="C45" s="133"/>
      <c r="D45" s="134"/>
      <c r="E45" s="135"/>
      <c r="F45" s="135"/>
      <c r="G45" s="136"/>
      <c r="H45" s="134"/>
      <c r="I45" s="136"/>
      <c r="J45" s="134"/>
      <c r="K45" s="136"/>
      <c r="L45" s="137"/>
      <c r="M45" s="138"/>
      <c r="N45" s="130"/>
      <c r="O45" s="131"/>
      <c r="P45" s="59">
        <f t="shared" si="8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L38:M38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44A05-A4CC-41B5-A79E-DDF776AC0F77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D105D91-AD60-48D8-83FA-E39250483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1FE204-683A-4AA1-B59E-325059B7B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2023-05-10T20:34:59Z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