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658 FRANKLIN, IN/2 PROJECT DOCUMENTS/"/>
    </mc:Choice>
  </mc:AlternateContent>
  <xr:revisionPtr revIDLastSave="0" documentId="14_{43D929CE-9E22-4340-B213-7B42A432C62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I10" i="1"/>
  <c r="P33" i="1"/>
  <c r="O14" i="1" l="1"/>
  <c r="M14" i="1"/>
  <c r="L14" i="1"/>
  <c r="K14" i="1"/>
  <c r="H14" i="1"/>
  <c r="G14" i="1"/>
  <c r="D14" i="1"/>
  <c r="C14" i="1"/>
  <c r="C18" i="1" l="1"/>
  <c r="C19" i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<sst xmlns="http://schemas.openxmlformats.org/spreadsheetml/2006/main" count="85" uniqueCount="54">
  <si>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</si>
  <si>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</si>
  <si>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</si>
  <si>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</si>
  <si>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</si>
  <si>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</si>
  <si>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</si>
  <si>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</si>
  <si>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</si>
  <si>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</si>
  <si>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</si>
  <si>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</si>
  <si>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</si>
  <si>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</si>
  <si>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</si>
  <si>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</si>
  <si>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</si>
  <si>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</si>
  <si>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</si>
  <si>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</si>
  <si>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</si>
  <si>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</si>
  <si>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</si>
  <si>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</si>
  <si>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</si>
  <si>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</si>
  <si>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</si>
  <si>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</si>
  <si>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</si>
  <si>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</si>
  <si>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</si>
  <si>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</si>
  <si>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</si>
  <si>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</si>
  <si>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</si>
  <si>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</si>
  <si>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</si>
  <si>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</si>
  <si>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</si>
  <si>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</si>
  <si>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</si>
  <si>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</si>
  <si>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</si>
  <si>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</si>
  <si>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</si>
  <si>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</si>
  <si>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</si>
  <si>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</si>
  <si>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</si>
  <si>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</si>
  <si>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</si>
  <si>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</si>
  <si>
    <t>PLAY AREA</t>
  </si>
  <si>
    <t>AC-5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</si>
</sst>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5"/>
  <sheetViews>
    <sheetView showGridLines="0" tabSelected="1" view="pageBreakPreview" zoomScale="80" zoomScaleNormal="85" zoomScaleSheetLayoutView="80" workbookViewId="0">
      <selection activeCell="J1" sqref="J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18" t="s">
        <v>33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81" t="s">
        <v>0</v>
      </c>
      <c r="D4" s="182"/>
      <c r="E4" s="164" t="s">
        <v>1</v>
      </c>
      <c r="F4" s="162"/>
      <c r="G4" s="187" t="s">
        <v>2</v>
      </c>
      <c r="H4" s="188"/>
      <c r="I4" s="179" t="s">
        <v>27</v>
      </c>
      <c r="J4" s="180"/>
      <c r="K4" s="185" t="s">
        <v>3</v>
      </c>
      <c r="L4" s="186"/>
      <c r="M4" s="183" t="s">
        <v>4</v>
      </c>
      <c r="N4" s="184"/>
      <c r="O4" s="183" t="s">
        <v>38</v>
      </c>
      <c r="P4" s="184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1" t="s">
        <v>47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2" t="s">
        <v>49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2" t="s">
        <v>51</v>
      </c>
      <c r="C8" s="35">
        <v>5250</v>
      </c>
      <c r="D8" s="36"/>
      <c r="E8" s="35">
        <f t="shared" ref="E8:E10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70" t="s">
        <v>50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53</v>
      </c>
      <c r="B10" s="70" t="s">
        <v>52</v>
      </c>
      <c r="C10" s="35">
        <v>1300</v>
      </c>
      <c r="D10" s="36"/>
      <c r="E10" s="35">
        <f t="shared" si="2"/>
        <v>1150</v>
      </c>
      <c r="F10" s="36"/>
      <c r="G10" s="37">
        <v>150</v>
      </c>
      <c r="H10" s="38"/>
      <c r="I10" s="114">
        <f t="shared" si="4"/>
        <v>0.11538461538461539</v>
      </c>
      <c r="J10" s="40"/>
      <c r="K10" s="41"/>
      <c r="L10" s="42"/>
      <c r="M10" s="43"/>
      <c r="N10" s="44"/>
      <c r="O10" s="45"/>
      <c r="P10" s="46"/>
      <c r="Q10" s="61"/>
      <c r="R10" s="66"/>
    </row>
    <row r="11" spans="1:24" ht="20.149999999999999" customHeight="1" x14ac:dyDescent="0.25">
      <c r="A11" s="72" t="s">
        <v>10</v>
      </c>
      <c r="B11" s="70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4" ht="20.149999999999999" customHeight="1" x14ac:dyDescent="0.25">
      <c r="A12" s="72" t="s">
        <v>11</v>
      </c>
      <c r="B12" s="70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4" ht="20.149999999999999" customHeight="1" thickBot="1" x14ac:dyDescent="0.3">
      <c r="A13" s="101" t="s">
        <v>26</v>
      </c>
      <c r="B13" s="102" t="s">
        <v>45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3">
        <v>360</v>
      </c>
      <c r="P13" s="110"/>
      <c r="Q13" s="61"/>
      <c r="R13" s="66"/>
      <c r="X13" s="1">
        <v>87</v>
      </c>
    </row>
    <row r="14" spans="1:24" ht="20.149999999999999" customHeight="1" thickBot="1" x14ac:dyDescent="0.3">
      <c r="A14" s="191" t="s">
        <v>28</v>
      </c>
      <c r="B14" s="192"/>
      <c r="C14" s="73">
        <f t="shared" ref="C14:H14" si="6">SUM(C6:C13)</f>
        <v>20800</v>
      </c>
      <c r="D14" s="74">
        <f t="shared" si="6"/>
        <v>0</v>
      </c>
      <c r="E14" s="73">
        <f t="shared" si="6"/>
        <v>16375</v>
      </c>
      <c r="F14" s="74">
        <f t="shared" si="6"/>
        <v>0</v>
      </c>
      <c r="G14" s="75">
        <f t="shared" si="6"/>
        <v>4425</v>
      </c>
      <c r="H14" s="76">
        <f t="shared" si="6"/>
        <v>0</v>
      </c>
      <c r="I14" s="77"/>
      <c r="J14" s="78"/>
      <c r="K14" s="75">
        <f t="shared" ref="K14:P14" si="7">SUM(K6:K13)</f>
        <v>0</v>
      </c>
      <c r="L14" s="76">
        <f t="shared" si="7"/>
        <v>0</v>
      </c>
      <c r="M14" s="100">
        <f t="shared" si="7"/>
        <v>3314</v>
      </c>
      <c r="N14" s="79">
        <f t="shared" si="7"/>
        <v>0</v>
      </c>
      <c r="O14" s="80">
        <f t="shared" si="7"/>
        <v>360</v>
      </c>
      <c r="P14" s="81">
        <f t="shared" si="7"/>
        <v>0</v>
      </c>
      <c r="Q14" s="52"/>
      <c r="R14" s="66"/>
    </row>
    <row r="15" spans="1:24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4" ht="20.149999999999999" customHeight="1" thickBot="1" x14ac:dyDescent="0.35">
      <c r="A16" s="95" t="s">
        <v>29</v>
      </c>
      <c r="B16" s="82"/>
      <c r="C16" s="82"/>
      <c r="D16" s="82"/>
      <c r="F16" s="148" t="s">
        <v>12</v>
      </c>
      <c r="G16" s="149"/>
      <c r="H16" s="122" t="s">
        <v>32</v>
      </c>
      <c r="I16" s="123"/>
      <c r="J16" s="124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0" t="s">
        <v>28</v>
      </c>
      <c r="B17" s="141"/>
      <c r="C17" s="85" t="s">
        <v>7</v>
      </c>
      <c r="D17" s="86" t="s">
        <v>8</v>
      </c>
      <c r="F17" s="150"/>
      <c r="G17" s="151"/>
      <c r="H17" s="125"/>
      <c r="I17" s="126"/>
      <c r="J17" s="127"/>
      <c r="L17" s="119" t="s">
        <v>37</v>
      </c>
      <c r="M17" s="119"/>
      <c r="N17" s="119"/>
      <c r="O17" s="119"/>
      <c r="P17" s="97">
        <f>IF(R16=TRUE, 1, 0)</f>
        <v>1</v>
      </c>
    </row>
    <row r="18" spans="1:21" ht="18.75" customHeight="1" x14ac:dyDescent="0.35">
      <c r="A18" s="142" t="s">
        <v>31</v>
      </c>
      <c r="B18" s="143"/>
      <c r="C18" s="87">
        <f>G14+K14</f>
        <v>4425</v>
      </c>
      <c r="D18" s="88">
        <f>H14+L14</f>
        <v>0</v>
      </c>
      <c r="F18" s="196" t="s">
        <v>13</v>
      </c>
      <c r="G18" s="197"/>
      <c r="H18" s="131"/>
      <c r="I18" s="132"/>
      <c r="J18" s="133"/>
      <c r="L18" s="120"/>
      <c r="M18" s="120"/>
      <c r="N18" s="120"/>
      <c r="O18" s="120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4" t="s">
        <v>30</v>
      </c>
      <c r="B19" s="145"/>
      <c r="C19" s="91">
        <f>M14+O14</f>
        <v>3674</v>
      </c>
      <c r="D19" s="92">
        <f>N14+P14</f>
        <v>0</v>
      </c>
      <c r="F19" s="198" t="s">
        <v>14</v>
      </c>
      <c r="G19" s="199"/>
      <c r="H19" s="134"/>
      <c r="I19" s="135"/>
      <c r="J19" s="136"/>
      <c r="L19" s="121" t="s">
        <v>35</v>
      </c>
      <c r="M19" s="121"/>
      <c r="N19" s="121"/>
      <c r="O19" s="121"/>
      <c r="P19" s="98" t="e">
        <f>IF(R18=TRUE, 1, 0)</f>
        <v>#DIV/0!</v>
      </c>
    </row>
    <row r="20" spans="1:21" ht="18.75" customHeight="1" thickBot="1" x14ac:dyDescent="0.4">
      <c r="A20" s="146" t="s">
        <v>18</v>
      </c>
      <c r="B20" s="147"/>
      <c r="C20" s="89">
        <f>C18-C19</f>
        <v>751</v>
      </c>
      <c r="D20" s="90">
        <f>D18-D19</f>
        <v>0</v>
      </c>
      <c r="F20" s="177" t="s">
        <v>15</v>
      </c>
      <c r="G20" s="178"/>
      <c r="H20" s="137"/>
      <c r="I20" s="138"/>
      <c r="J20" s="139"/>
      <c r="L20" s="120"/>
      <c r="M20" s="120"/>
      <c r="N20" s="120"/>
      <c r="O20" s="120"/>
      <c r="P20" s="99"/>
      <c r="R20" s="1" t="e">
        <f>AND(H21&gt;=-0.02, H21&lt;=0.02)</f>
        <v>#DIV/0!</v>
      </c>
    </row>
    <row r="21" spans="1:21" ht="16.5" customHeight="1" thickBot="1" x14ac:dyDescent="0.3">
      <c r="F21" s="212" t="s">
        <v>16</v>
      </c>
      <c r="G21" s="213"/>
      <c r="H21" s="128" t="e">
        <f>AVERAGE(H18:J20)</f>
        <v>#DIV/0!</v>
      </c>
      <c r="I21" s="129"/>
      <c r="J21" s="130"/>
      <c r="L21" s="117" t="s">
        <v>36</v>
      </c>
      <c r="M21" s="117"/>
      <c r="N21" s="117"/>
      <c r="O21" s="117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7"/>
      <c r="M22" s="117"/>
      <c r="N22" s="117"/>
      <c r="O22" s="117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  <c r="Q25" s="67"/>
    </row>
    <row r="26" spans="1:21" ht="20.149999999999999" customHeight="1" x14ac:dyDescent="0.25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5"/>
      <c r="Q26" s="67"/>
    </row>
    <row r="27" spans="1:21" ht="20.149999999999999" customHeight="1" thickBot="1" x14ac:dyDescent="0.3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9" t="s">
        <v>19</v>
      </c>
      <c r="B30" s="210"/>
      <c r="C30" s="210"/>
      <c r="D30" s="210"/>
      <c r="E30" s="210"/>
      <c r="F30" s="211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8" t="s">
        <v>24</v>
      </c>
      <c r="C31" s="159"/>
      <c r="D31" s="162" t="s">
        <v>23</v>
      </c>
      <c r="E31" s="163"/>
      <c r="F31" s="163"/>
      <c r="G31" s="164"/>
      <c r="H31" s="162" t="s">
        <v>20</v>
      </c>
      <c r="I31" s="164"/>
      <c r="J31" s="163" t="s">
        <v>21</v>
      </c>
      <c r="K31" s="163"/>
      <c r="L31" s="195" t="s">
        <v>3</v>
      </c>
      <c r="M31" s="195"/>
      <c r="N31" s="193" t="s">
        <v>4</v>
      </c>
      <c r="O31" s="194"/>
      <c r="P31" s="58" t="s">
        <v>22</v>
      </c>
    </row>
    <row r="32" spans="1:21" ht="18.75" customHeight="1" thickBot="1" x14ac:dyDescent="0.3">
      <c r="A32" s="59" t="s">
        <v>25</v>
      </c>
      <c r="B32" s="156" t="s">
        <v>39</v>
      </c>
      <c r="C32" s="157"/>
      <c r="D32" s="165"/>
      <c r="E32" s="166"/>
      <c r="F32" s="166"/>
      <c r="G32" s="167"/>
      <c r="H32" s="165" t="s">
        <v>40</v>
      </c>
      <c r="I32" s="167"/>
      <c r="J32" s="171" t="s">
        <v>40</v>
      </c>
      <c r="K32" s="172"/>
      <c r="L32" s="169">
        <v>0</v>
      </c>
      <c r="M32" s="170"/>
      <c r="N32" s="189">
        <v>1080</v>
      </c>
      <c r="O32" s="190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55" t="s">
        <v>39</v>
      </c>
      <c r="C33" s="155"/>
      <c r="D33" s="152"/>
      <c r="E33" s="153"/>
      <c r="F33" s="153"/>
      <c r="G33" s="154"/>
      <c r="H33" s="152" t="s">
        <v>40</v>
      </c>
      <c r="I33" s="154"/>
      <c r="J33" s="175" t="s">
        <v>40</v>
      </c>
      <c r="K33" s="176"/>
      <c r="L33" s="169">
        <v>0</v>
      </c>
      <c r="M33" s="170"/>
      <c r="N33" s="189">
        <v>832</v>
      </c>
      <c r="O33" s="190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55" t="s">
        <v>39</v>
      </c>
      <c r="C34" s="155"/>
      <c r="D34" s="152"/>
      <c r="E34" s="153"/>
      <c r="F34" s="153"/>
      <c r="G34" s="154"/>
      <c r="H34" s="152" t="s">
        <v>40</v>
      </c>
      <c r="I34" s="154"/>
      <c r="J34" s="175" t="s">
        <v>40</v>
      </c>
      <c r="K34" s="176"/>
      <c r="L34" s="169">
        <v>0</v>
      </c>
      <c r="M34" s="170"/>
      <c r="N34" s="189">
        <v>701</v>
      </c>
      <c r="O34" s="190"/>
      <c r="P34" s="57">
        <f t="shared" si="8"/>
        <v>-701</v>
      </c>
    </row>
    <row r="35" spans="1:16" ht="19.149999999999999" customHeight="1" x14ac:dyDescent="0.25">
      <c r="A35" s="60" t="s">
        <v>25</v>
      </c>
      <c r="B35" s="160" t="s">
        <v>39</v>
      </c>
      <c r="C35" s="161"/>
      <c r="D35" s="152"/>
      <c r="E35" s="153"/>
      <c r="F35" s="153"/>
      <c r="G35" s="154"/>
      <c r="H35" s="152" t="s">
        <v>40</v>
      </c>
      <c r="I35" s="154"/>
      <c r="J35" s="152" t="s">
        <v>40</v>
      </c>
      <c r="K35" s="168"/>
      <c r="L35" s="173">
        <v>0</v>
      </c>
      <c r="M35" s="174"/>
      <c r="N35" s="115">
        <v>390</v>
      </c>
      <c r="O35" s="116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2025-06-18T16:08:22Z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