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378/4 ASSET-REPORT DOCS/"/>
    </mc:Choice>
  </mc:AlternateContent>
  <xr:revisionPtr revIDLastSave="0" documentId="8_{06A552F9-9FF6-CD4C-9F9E-E4F0461860C0}" xr6:coauthVersionLast="47" xr6:coauthVersionMax="47" xr10:uidLastSave="{00000000-0000-0000-0000-000000000000}"/>
  <bookViews>
    <workbookView xWindow="29280" yWindow="480" windowWidth="19485" windowHeight="1521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/>
  <c r="O11" i="1"/>
  <c r="N11" i="1"/>
  <c r="M11" i="1"/>
  <c r="L11" i="1"/>
  <c r="K11" i="1"/>
  <c r="H11" i="1"/>
  <c r="G11" i="1"/>
  <c r="D11" i="1"/>
  <c r="C11" i="1"/>
  <c r="H18" i="1"/>
  <c r="P31" i="1"/>
  <c r="P30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E11" i="1"/>
  <c r="F11" i="1"/>
</calcChain>
</file>

<file path=xl/sharedStrings.xml><?xml version="1.0" encoding="utf-8"?>
<sst xmlns="http://schemas.openxmlformats.org/spreadsheetml/2006/main" count="74" uniqueCount="47">
  <si>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</si>
  <si>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</si>
  <si>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</si>
  <si>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</si>
  <si>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</si>
  <si>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</si>
  <si>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</si>
  <si>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</si>
  <si>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</si>
  <si>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</si>
  <si>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</si>
  <si>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</si>
  <si>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</si>
  <si>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</si>
  <si>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</si>
  <si>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</si>
  <si>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</si>
  <si>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</si>
  <si>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</si>
  <si>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</si>
  <si>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</si>
  <si>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</si>
  <si>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</si>
  <si>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</si>
  <si>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</si>
  <si>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</si>
  <si>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</si>
  <si>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</si>
  <si>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</si>
  <si>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</si>
  <si>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</si>
  <si>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</si>
  <si>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</si>
  <si>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</si>
  <si>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</si>
  <si>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</si>
  <si>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</si>
  <si>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</si>
  <si>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</si>
  <si>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</si>
  <si>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</si>
  <si>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</si>
  <si>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</si>
  <si>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</si>
  <si>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HOODS</t>
  </si>
  <si>
    <t>RESTROOMS</t>
  </si>
  <si>
    <t>Significant wind on day of TAB, could not record accurate building pressure readings at back and side doors. Confirmed building pressure with front door reading.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</si>
</sst>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135459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10" zoomScale="80" zoomScaleNormal="55" zoomScaleSheetLayoutView="80" workbookViewId="0">
      <selection activeCell="A22" sqref="A22:P24"/>
    </sheetView>
  </sheetViews>
  <sheetFormatPr defaultColWidth="9.16796875" defaultRowHeight="12.75" x14ac:dyDescent="0.15"/>
  <cols>
    <col min="1" max="1" width="10.515625" style="1" customWidth="1"/>
    <col min="2" max="2" width="12.269531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6289062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35937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25">
      <c r="A3" s="87"/>
    </row>
    <row r="4" spans="1:21" ht="20.100000000000001" customHeight="1" thickBot="1" x14ac:dyDescent="0.2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15">
      <c r="A6" s="74" t="s">
        <v>13</v>
      </c>
      <c r="B6" s="72" t="s">
        <v>42</v>
      </c>
      <c r="C6" s="23">
        <v>3400</v>
      </c>
      <c r="D6" s="24">
        <v>3454</v>
      </c>
      <c r="E6" s="23">
        <f t="shared" ref="E6:F7" si="0">C6-G6</f>
        <v>2900</v>
      </c>
      <c r="F6" s="24">
        <f t="shared" si="0"/>
        <v>2962</v>
      </c>
      <c r="G6" s="25">
        <v>500</v>
      </c>
      <c r="H6" s="26">
        <v>492</v>
      </c>
      <c r="I6" s="27">
        <f>G6/C6</f>
        <v>0.14705882352941177</v>
      </c>
      <c r="J6" s="28">
        <f>H6/D6</f>
        <v>0.14244354371742907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15">
      <c r="A7" s="75" t="s">
        <v>14</v>
      </c>
      <c r="B7" s="73" t="s">
        <v>43</v>
      </c>
      <c r="C7" s="35">
        <v>4000</v>
      </c>
      <c r="D7" s="36">
        <v>4110</v>
      </c>
      <c r="E7" s="35">
        <f t="shared" si="0"/>
        <v>3000</v>
      </c>
      <c r="F7" s="36">
        <f t="shared" si="0"/>
        <v>3049</v>
      </c>
      <c r="G7" s="37">
        <v>1000</v>
      </c>
      <c r="H7" s="38">
        <v>1061</v>
      </c>
      <c r="I7" s="39">
        <f t="shared" ref="I7:J7" si="1">G7/C7</f>
        <v>0.25</v>
      </c>
      <c r="J7" s="40">
        <f t="shared" si="1"/>
        <v>0.25815085158150852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15">
      <c r="A8" s="75" t="s">
        <v>15</v>
      </c>
      <c r="B8" s="73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1302</v>
      </c>
      <c r="M8" s="43"/>
      <c r="N8" s="44"/>
      <c r="O8" s="45"/>
      <c r="P8" s="46"/>
      <c r="Q8" s="54"/>
      <c r="R8" s="68"/>
    </row>
    <row r="9" spans="1:21" ht="20.100000000000001" customHeight="1" x14ac:dyDescent="0.15">
      <c r="A9" s="75" t="s">
        <v>17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2522</v>
      </c>
      <c r="O9" s="45"/>
      <c r="P9" s="46"/>
      <c r="Q9" s="63"/>
      <c r="R9" s="68"/>
    </row>
    <row r="10" spans="1:21" ht="20.100000000000001" customHeight="1" thickBot="1" x14ac:dyDescent="0.2">
      <c r="A10" s="75" t="s">
        <v>18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>
        <v>152</v>
      </c>
      <c r="Q10" s="63"/>
      <c r="R10" s="68"/>
    </row>
    <row r="11" spans="1:21" ht="20.100000000000001" customHeight="1" thickBot="1" x14ac:dyDescent="0.2">
      <c r="A11" s="104" t="s">
        <v>19</v>
      </c>
      <c r="B11" s="105"/>
      <c r="C11" s="76">
        <f>SUM(C6:C10)</f>
        <v>7400</v>
      </c>
      <c r="D11" s="77">
        <f>SUM(D6:D10)</f>
        <v>7564</v>
      </c>
      <c r="E11" s="76">
        <f>SUM(E6:E10)</f>
        <v>5900</v>
      </c>
      <c r="F11" s="77">
        <f>SUM(F6:F10)</f>
        <v>6011</v>
      </c>
      <c r="G11" s="78">
        <f>SUM(G6:G10)</f>
        <v>1500</v>
      </c>
      <c r="H11" s="79">
        <f>SUM(H6:H10)</f>
        <v>1553</v>
      </c>
      <c r="I11" s="80"/>
      <c r="J11" s="81"/>
      <c r="K11" s="78">
        <f>SUM(K6:K10)</f>
        <v>1300</v>
      </c>
      <c r="L11" s="79">
        <f>SUM(L6:L10)</f>
        <v>1302</v>
      </c>
      <c r="M11" s="103">
        <f>SUM(M6:M10)</f>
        <v>2550</v>
      </c>
      <c r="N11" s="82">
        <f>SUM(N6:N10)</f>
        <v>2522</v>
      </c>
      <c r="O11" s="83">
        <f>SUM(O6:O10)</f>
        <v>150</v>
      </c>
      <c r="P11" s="84">
        <f>SUM(P6:P10)</f>
        <v>152</v>
      </c>
      <c r="Q11" s="54"/>
      <c r="R11" s="68"/>
    </row>
    <row r="12" spans="1:21" ht="20.100000000000001" customHeight="1" thickBot="1" x14ac:dyDescent="0.2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">
      <c r="A13" s="98" t="s">
        <v>20</v>
      </c>
      <c r="B13" s="85"/>
      <c r="C13" s="85"/>
      <c r="D13" s="85"/>
      <c r="F13" s="197" t="s">
        <v>21</v>
      </c>
      <c r="G13" s="198"/>
      <c r="H13" s="171" t="s">
        <v>22</v>
      </c>
      <c r="I13" s="172"/>
      <c r="J13" s="17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89" t="s">
        <v>19</v>
      </c>
      <c r="B14" s="190"/>
      <c r="C14" s="88" t="s">
        <v>11</v>
      </c>
      <c r="D14" s="89" t="s">
        <v>12</v>
      </c>
      <c r="F14" s="199"/>
      <c r="G14" s="200"/>
      <c r="H14" s="174"/>
      <c r="I14" s="175"/>
      <c r="J14" s="176"/>
      <c r="L14" s="168" t="s">
        <v>24</v>
      </c>
      <c r="M14" s="168"/>
      <c r="N14" s="168"/>
      <c r="O14" s="168"/>
      <c r="P14" s="100">
        <f>IF(R13=TRUE, 1, 0)</f>
        <v>1</v>
      </c>
    </row>
    <row r="15" spans="1:21" ht="18.75" customHeight="1" x14ac:dyDescent="0.15">
      <c r="A15" s="191" t="s">
        <v>25</v>
      </c>
      <c r="B15" s="192"/>
      <c r="C15" s="90">
        <f>G11+K11</f>
        <v>2800</v>
      </c>
      <c r="D15" s="91">
        <f>H11+L11</f>
        <v>2855</v>
      </c>
      <c r="F15" s="120" t="s">
        <v>26</v>
      </c>
      <c r="G15" s="121"/>
      <c r="H15" s="180">
        <v>8.3999999999999995E-3</v>
      </c>
      <c r="I15" s="181"/>
      <c r="J15" s="182"/>
      <c r="L15" s="169"/>
      <c r="M15" s="169"/>
      <c r="N15" s="169"/>
      <c r="O15" s="16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3" t="s">
        <v>27</v>
      </c>
      <c r="B16" s="194"/>
      <c r="C16" s="94">
        <f>M11+O11</f>
        <v>2700</v>
      </c>
      <c r="D16" s="95">
        <f>N11+P11</f>
        <v>2674</v>
      </c>
      <c r="F16" s="122" t="s">
        <v>28</v>
      </c>
      <c r="G16" s="123"/>
      <c r="H16" s="183"/>
      <c r="I16" s="184"/>
      <c r="J16" s="185"/>
      <c r="L16" s="170" t="s">
        <v>29</v>
      </c>
      <c r="M16" s="170"/>
      <c r="N16" s="170"/>
      <c r="O16" s="170"/>
      <c r="P16" s="101">
        <f>IF(R15=TRUE, 1, 0)</f>
        <v>1</v>
      </c>
    </row>
    <row r="17" spans="1:18" ht="18.75" customHeight="1" thickBot="1" x14ac:dyDescent="0.2">
      <c r="A17" s="195" t="s">
        <v>30</v>
      </c>
      <c r="B17" s="196"/>
      <c r="C17" s="92">
        <f>C15-C16</f>
        <v>100</v>
      </c>
      <c r="D17" s="93">
        <f>D15-D16</f>
        <v>181</v>
      </c>
      <c r="F17" s="201" t="s">
        <v>31</v>
      </c>
      <c r="G17" s="202"/>
      <c r="H17" s="186"/>
      <c r="I17" s="187"/>
      <c r="J17" s="188"/>
      <c r="L17" s="169"/>
      <c r="M17" s="169"/>
      <c r="N17" s="169"/>
      <c r="O17" s="169"/>
      <c r="P17" s="102"/>
      <c r="R17" s="1" t="b">
        <f>AND(H18&gt;=-0.02, H18&lt;=0.02)</f>
        <v>1</v>
      </c>
    </row>
    <row r="18" spans="1:18" ht="16.5" customHeight="1" thickBot="1" x14ac:dyDescent="0.2">
      <c r="F18" s="136" t="s">
        <v>32</v>
      </c>
      <c r="G18" s="137"/>
      <c r="H18" s="177">
        <f>AVERAGE(H15:J17)</f>
        <v>8.3999999999999995E-3</v>
      </c>
      <c r="I18" s="178"/>
      <c r="J18" s="179"/>
      <c r="L18" s="166" t="s">
        <v>33</v>
      </c>
      <c r="M18" s="166"/>
      <c r="N18" s="166"/>
      <c r="O18" s="166"/>
      <c r="P18" s="96">
        <f>IF(R17=TRUE, 1, 0)</f>
        <v>1</v>
      </c>
    </row>
    <row r="19" spans="1:18" ht="13.7" customHeight="1" x14ac:dyDescent="0.1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7" customHeight="1" x14ac:dyDescent="0.1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4" t="s">
        <v>46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00000000000001" customHeight="1" x14ac:dyDescent="0.1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00000000000001" customHeight="1" thickBot="1" x14ac:dyDescent="0.2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3" t="s">
        <v>35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">
      <c r="A28" s="5" t="s">
        <v>9</v>
      </c>
      <c r="B28" s="159" t="s">
        <v>36</v>
      </c>
      <c r="C28" s="160"/>
      <c r="D28" s="114" t="s">
        <v>37</v>
      </c>
      <c r="E28" s="116"/>
      <c r="F28" s="116"/>
      <c r="G28" s="115"/>
      <c r="H28" s="114" t="s">
        <v>38</v>
      </c>
      <c r="I28" s="115"/>
      <c r="J28" s="116" t="s">
        <v>39</v>
      </c>
      <c r="K28" s="116"/>
      <c r="L28" s="117" t="s">
        <v>6</v>
      </c>
      <c r="M28" s="117"/>
      <c r="N28" s="110" t="s">
        <v>7</v>
      </c>
      <c r="O28" s="111"/>
      <c r="P28" s="60" t="s">
        <v>40</v>
      </c>
    </row>
    <row r="29" spans="1:18" ht="18.75" customHeight="1" thickBot="1" x14ac:dyDescent="0.2">
      <c r="A29" s="61" t="s">
        <v>41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2">L29-N29</f>
        <v>0</v>
      </c>
    </row>
    <row r="30" spans="1:18" ht="18.75" customHeight="1" thickBot="1" x14ac:dyDescent="0.2">
      <c r="A30" s="62" t="s">
        <v>41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2"/>
        <v>0</v>
      </c>
    </row>
    <row r="31" spans="1:18" ht="19.149999999999999" customHeight="1" thickBot="1" x14ac:dyDescent="0.2">
      <c r="A31" s="62" t="s">
        <v>41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2"/>
        <v>0</v>
      </c>
    </row>
    <row r="32" spans="1:18" ht="19.5" customHeight="1" thickBot="1" x14ac:dyDescent="0.2">
      <c r="A32" s="61" t="s">
        <v>41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2"/>
        <v>0</v>
      </c>
    </row>
    <row r="33" spans="1:16" ht="19.5" customHeight="1" thickBot="1" x14ac:dyDescent="0.2">
      <c r="A33" s="62" t="s">
        <v>41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2">
      <c r="A34" s="62" t="s">
        <v>41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2">
      <c r="A35" s="61" t="s">
        <v>41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2">
      <c r="A36" s="62" t="s">
        <v>41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2"/>
        <v>0</v>
      </c>
    </row>
    <row r="37" spans="1:16" ht="18.75" customHeight="1" x14ac:dyDescent="0.15">
      <c r="A37" s="62" t="s">
        <v>41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L578" s="2"/>
      <c r="M578" s="2"/>
      <c r="N578" s="2"/>
      <c r="O578" s="2"/>
    </row>
    <row r="579" spans="1:15" x14ac:dyDescent="0.15"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2025-02-25T14:57:23Z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