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SEMINOLE, FL/4 ASSET-REPORT DOCS/"/>
    </mc:Choice>
  </mc:AlternateContent>
  <xr:revisionPtr revIDLastSave="22" documentId="13_ncr:1_{B888774D-3C83-41B9-8B1C-1CD895A9BF91}" xr6:coauthVersionLast="47" xr6:coauthVersionMax="47" xr10:uidLastSave="{763263B5-41F4-419E-961A-2F85DC49BCD8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<sst xmlns="http://schemas.openxmlformats.org/spreadsheetml/2006/main" count="77" uniqueCount="51">
  <si>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</si>
  <si>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</si>
  <si>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</si>
  <si>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</si>
  <si>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</si>
  <si>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</si>
  <si>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</si>
  <si>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</si>
  <si>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</si>
  <si>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</si>
  <si>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</si>
  <si>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</si>
  <si>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</si>
  <si>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</si>
  <si>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</si>
  <si>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</si>
  <si>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</si>
  <si>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</si>
  <si>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</si>
  <si>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</si>
  <si>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</si>
  <si>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</si>
  <si>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</si>
  <si>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</si>
  <si>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</si>
  <si>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</si>
  <si>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</si>
  <si>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</si>
  <si>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</si>
  <si>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</si>
  <si>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</si>
  <si>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</si>
  <si>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</si>
  <si>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</si>
  <si>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</si>
  <si>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</si>
  <si>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</si>
  <si>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</si>
  <si>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</si>
  <si>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</si>
  <si>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</si>
  <si>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</si>
  <si>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CEF-1</t>
  </si>
  <si>
    <t>CEF-2</t>
  </si>
  <si>
    <t>KITCHEN</t>
  </si>
  <si>
    <t>DINING</t>
  </si>
  <si>
    <t>COOKLINE</t>
  </si>
  <si>
    <t>HOOD -1</t>
  </si>
  <si>
    <t>HOOD-2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</si>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</sst>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N7" sqref="N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44</v>
      </c>
      <c r="C6" s="23">
        <v>3000</v>
      </c>
      <c r="D6" s="24"/>
      <c r="E6" s="23">
        <f t="shared" ref="E6:F7" si="0">C6-G6</f>
        <v>2637</v>
      </c>
      <c r="F6" s="24">
        <f t="shared" si="0"/>
        <v>0</v>
      </c>
      <c r="G6" s="25">
        <v>363</v>
      </c>
      <c r="H6" s="26"/>
      <c r="I6" s="27">
        <f>G6/C6</f>
        <v>0.121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27</v>
      </c>
      <c r="B7" s="78" t="s">
        <v>45</v>
      </c>
      <c r="C7" s="35">
        <v>3200</v>
      </c>
      <c r="D7" s="36"/>
      <c r="E7" s="35">
        <f t="shared" si="0"/>
        <v>2496</v>
      </c>
      <c r="F7" s="36">
        <f t="shared" si="0"/>
        <v>0</v>
      </c>
      <c r="G7" s="37">
        <v>704</v>
      </c>
      <c r="H7" s="38"/>
      <c r="I7" s="39">
        <f t="shared" ref="I7:J7" si="1">G7/C7</f>
        <v>0.22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11</v>
      </c>
      <c r="B8" s="78" t="s">
        <v>46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2185</v>
      </c>
      <c r="L8" s="38"/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40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1444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41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1269</v>
      </c>
      <c r="N10" s="51"/>
      <c r="O10" s="45"/>
      <c r="P10" s="46"/>
      <c r="Q10" s="68"/>
      <c r="R10" s="73"/>
    </row>
    <row r="11" spans="1:21" ht="20.149999999999999" customHeight="1" x14ac:dyDescent="0.25">
      <c r="A11" s="80" t="s">
        <v>42</v>
      </c>
      <c r="B11" s="78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100</v>
      </c>
      <c r="P11" s="54"/>
      <c r="Q11" s="68"/>
      <c r="R11" s="73"/>
    </row>
    <row r="12" spans="1:21" ht="20.149999999999999" customHeight="1" thickBot="1" x14ac:dyDescent="0.3">
      <c r="A12" s="80" t="s">
        <v>43</v>
      </c>
      <c r="B12" s="90" t="s">
        <v>50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100</v>
      </c>
      <c r="P12" s="59"/>
      <c r="Q12" s="68"/>
      <c r="R12" s="73"/>
    </row>
    <row r="13" spans="1:21" ht="20.149999999999999" customHeight="1" thickBot="1" x14ac:dyDescent="0.3">
      <c r="A13" s="191" t="s">
        <v>29</v>
      </c>
      <c r="B13" s="192"/>
      <c r="C13" s="81">
        <f>SUM(C6:C12)</f>
        <v>6200</v>
      </c>
      <c r="D13" s="82">
        <f>SUM(D6:D12)</f>
        <v>0</v>
      </c>
      <c r="E13" s="81">
        <f>SUM(E6:E12)</f>
        <v>5133</v>
      </c>
      <c r="F13" s="82">
        <f>SUM(F6:F12)</f>
        <v>0</v>
      </c>
      <c r="G13" s="83">
        <f>SUM(G6:G12)</f>
        <v>1067</v>
      </c>
      <c r="H13" s="84">
        <f>SUM(H6:H12)</f>
        <v>0</v>
      </c>
      <c r="I13" s="85"/>
      <c r="J13" s="86"/>
      <c r="K13" s="83">
        <f>SUM(K6:K12)</f>
        <v>2185</v>
      </c>
      <c r="L13" s="84">
        <f>SUM(L6:L12)</f>
        <v>0</v>
      </c>
      <c r="M13" s="115">
        <f>SUM(M6:M12)</f>
        <v>2713</v>
      </c>
      <c r="N13" s="87">
        <f>SUM(N6:N12)</f>
        <v>0</v>
      </c>
      <c r="O13" s="88">
        <f>SUM(O6:O12)</f>
        <v>200</v>
      </c>
      <c r="P13" s="89">
        <f>SUM(P6:P12)</f>
        <v>0</v>
      </c>
      <c r="Q13" s="55"/>
      <c r="R13" s="73"/>
    </row>
    <row r="14" spans="1:21" ht="20.149999999999999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49999999999999" customHeight="1" thickBot="1" x14ac:dyDescent="0.35">
      <c r="A15" s="110" t="s">
        <v>30</v>
      </c>
      <c r="B15" s="97"/>
      <c r="C15" s="97"/>
      <c r="D15" s="97"/>
      <c r="F15" s="159" t="s">
        <v>12</v>
      </c>
      <c r="G15" s="160"/>
      <c r="H15" s="133" t="s">
        <v>33</v>
      </c>
      <c r="I15" s="134"/>
      <c r="J15" s="135"/>
      <c r="L15" s="109" t="s">
        <v>35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29</v>
      </c>
      <c r="B16" s="152"/>
      <c r="C16" s="100" t="s">
        <v>7</v>
      </c>
      <c r="D16" s="101" t="s">
        <v>8</v>
      </c>
      <c r="F16" s="161"/>
      <c r="G16" s="162"/>
      <c r="H16" s="136"/>
      <c r="I16" s="137"/>
      <c r="J16" s="138"/>
      <c r="L16" s="130" t="s">
        <v>38</v>
      </c>
      <c r="M16" s="130"/>
      <c r="N16" s="130"/>
      <c r="O16" s="130"/>
      <c r="P16" s="112">
        <f>IF(R15=TRUE, 1, 0)</f>
        <v>1</v>
      </c>
    </row>
    <row r="17" spans="1:21" ht="18.75" customHeight="1" x14ac:dyDescent="0.35">
      <c r="A17" s="153" t="s">
        <v>32</v>
      </c>
      <c r="B17" s="154"/>
      <c r="C17" s="102">
        <f>G13+K13</f>
        <v>3252</v>
      </c>
      <c r="D17" s="103">
        <f>H13+L13</f>
        <v>0</v>
      </c>
      <c r="F17" s="200" t="s">
        <v>13</v>
      </c>
      <c r="G17" s="201"/>
      <c r="H17" s="142"/>
      <c r="I17" s="143"/>
      <c r="J17" s="144"/>
      <c r="L17" s="131"/>
      <c r="M17" s="131"/>
      <c r="N17" s="131"/>
      <c r="O17" s="131"/>
      <c r="P17" s="114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55" t="s">
        <v>31</v>
      </c>
      <c r="B18" s="156"/>
      <c r="C18" s="106">
        <f>M13+O13</f>
        <v>2913</v>
      </c>
      <c r="D18" s="107">
        <f>N13+P13</f>
        <v>0</v>
      </c>
      <c r="F18" s="202" t="s">
        <v>14</v>
      </c>
      <c r="G18" s="203"/>
      <c r="H18" s="145"/>
      <c r="I18" s="146"/>
      <c r="J18" s="147"/>
      <c r="L18" s="132" t="s">
        <v>36</v>
      </c>
      <c r="M18" s="132"/>
      <c r="N18" s="132"/>
      <c r="O18" s="132"/>
      <c r="P18" s="113" t="e">
        <f>IF(R17=TRUE, 1, 0)</f>
        <v>#DIV/0!</v>
      </c>
    </row>
    <row r="19" spans="1:21" ht="18.75" customHeight="1" thickBot="1" x14ac:dyDescent="0.4">
      <c r="A19" s="157" t="s">
        <v>18</v>
      </c>
      <c r="B19" s="158"/>
      <c r="C19" s="104">
        <f>C17-C18</f>
        <v>339</v>
      </c>
      <c r="D19" s="105">
        <f>D17-D18</f>
        <v>0</v>
      </c>
      <c r="F19" s="163" t="s">
        <v>15</v>
      </c>
      <c r="G19" s="164"/>
      <c r="H19" s="148"/>
      <c r="I19" s="149"/>
      <c r="J19" s="150"/>
      <c r="L19" s="131"/>
      <c r="M19" s="131"/>
      <c r="N19" s="131"/>
      <c r="O19" s="131"/>
      <c r="P19" s="114"/>
      <c r="R19" s="1" t="e">
        <f>AND(H20&gt;=-0.02, H20&lt;=0.02)</f>
        <v>#DIV/0!</v>
      </c>
    </row>
    <row r="20" spans="1:21" ht="16.5" customHeight="1" thickBot="1" x14ac:dyDescent="0.3">
      <c r="F20" s="216" t="s">
        <v>16</v>
      </c>
      <c r="G20" s="217"/>
      <c r="H20" s="139" t="e">
        <f>AVERAGE(H17:J19)</f>
        <v>#DIV/0!</v>
      </c>
      <c r="I20" s="140"/>
      <c r="J20" s="141"/>
      <c r="L20" s="128" t="s">
        <v>37</v>
      </c>
      <c r="M20" s="128"/>
      <c r="N20" s="128"/>
      <c r="O20" s="128"/>
      <c r="P20" s="108" t="e">
        <f>IF(R19=TRUE, 1, 0)</f>
        <v>#DIV/0!</v>
      </c>
    </row>
    <row r="21" spans="1:21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8"/>
      <c r="M21" s="128"/>
      <c r="N21" s="128"/>
      <c r="O21" s="128"/>
      <c r="P21" s="111"/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4"/>
    </row>
    <row r="25" spans="1:21" ht="20.149999999999999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4"/>
    </row>
    <row r="26" spans="1:21" ht="20.149999999999999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3" t="s">
        <v>19</v>
      </c>
      <c r="B29" s="214"/>
      <c r="C29" s="214"/>
      <c r="D29" s="214"/>
      <c r="E29" s="214"/>
      <c r="F29" s="215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3">
      <c r="A30" s="5" t="s">
        <v>6</v>
      </c>
      <c r="B30" s="168" t="s">
        <v>24</v>
      </c>
      <c r="C30" s="169"/>
      <c r="D30" s="170" t="s">
        <v>23</v>
      </c>
      <c r="E30" s="171"/>
      <c r="F30" s="171"/>
      <c r="G30" s="172"/>
      <c r="H30" s="170" t="s">
        <v>20</v>
      </c>
      <c r="I30" s="172"/>
      <c r="J30" s="171" t="s">
        <v>21</v>
      </c>
      <c r="K30" s="171"/>
      <c r="L30" s="199" t="s">
        <v>3</v>
      </c>
      <c r="M30" s="199"/>
      <c r="N30" s="195" t="s">
        <v>4</v>
      </c>
      <c r="O30" s="196"/>
      <c r="P30" s="65" t="s">
        <v>22</v>
      </c>
    </row>
    <row r="31" spans="1:21" ht="18.75" customHeight="1" thickBot="1" x14ac:dyDescent="0.3">
      <c r="A31" s="66" t="s">
        <v>25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64">
        <f t="shared" ref="P31:P39" si="2">L31-N31</f>
        <v>0</v>
      </c>
    </row>
    <row r="32" spans="1:21" ht="18.75" customHeight="1" thickBot="1" x14ac:dyDescent="0.3">
      <c r="A32" s="67" t="s">
        <v>25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64">
        <f t="shared" si="2"/>
        <v>0</v>
      </c>
    </row>
    <row r="33" spans="1:16" ht="19.149999999999999" customHeight="1" thickBot="1" x14ac:dyDescent="0.3">
      <c r="A33" s="67" t="s">
        <v>25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64">
        <f t="shared" si="2"/>
        <v>0</v>
      </c>
    </row>
    <row r="34" spans="1:16" ht="19.5" customHeight="1" thickBot="1" x14ac:dyDescent="0.3">
      <c r="A34" s="66" t="s">
        <v>25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3">
      <c r="A35" s="67" t="s">
        <v>25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3">
      <c r="A36" s="67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3">
      <c r="A37" s="66" t="s">
        <v>25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64">
        <f t="shared" si="2"/>
        <v>0</v>
      </c>
    </row>
    <row r="38" spans="1:16" ht="19.5" customHeight="1" thickBot="1" x14ac:dyDescent="0.3">
      <c r="A38" s="67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2"/>
        <v>0</v>
      </c>
    </row>
    <row r="39" spans="1:16" ht="18.75" customHeight="1" x14ac:dyDescent="0.25">
      <c r="A39" s="67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64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2024-02-26T15:47:51Z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