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2 National/Shake Shack/1406 Atlanta GA (Lenox Square)/2 PROJECT DOCUMENTS/"/>
    </mc:Choice>
  </mc:AlternateContent>
  <xr:revisionPtr revIDLastSave="33" documentId="13_ncr:1_{EB8C3A1E-E5DA-4C21-88D5-0193A5B56878}" xr6:coauthVersionLast="47" xr6:coauthVersionMax="47" xr10:uidLastSave="{DF2661B6-C247-4376-A60C-CE18625B51BE}"/>
  <bookViews>
    <workbookView xWindow="-23148" yWindow="-108" windowWidth="23256" windowHeight="12576" xr2:uid="{00000000-000D-0000-FFFF-FFFF00000000}"/>
  </bookViews>
  <sheets>
    <sheet name="SUMMARY (2)" sheetId="1" r:id="rId1"/>
  </sheets>
  <definedNames>
    <definedName name="_xlnm.Print_Area" localSheetId="0">'SUMMARY (2)'!$A$1:$P$30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D23" i="1"/>
  <c r="C24" i="1"/>
  <c r="C23" i="1"/>
  <c r="I9" i="1"/>
  <c r="J9" i="1"/>
  <c r="D25" i="1" l="1"/>
  <c r="C25" i="1"/>
  <c r="E8" i="1"/>
  <c r="F8" i="1"/>
  <c r="I8" i="1"/>
  <c r="J8" i="1"/>
  <c r="P38" i="1" l="1"/>
  <c r="P39" i="1"/>
  <c r="P40" i="1"/>
  <c r="P41" i="1"/>
  <c r="P42" i="1"/>
  <c r="P43" i="1"/>
  <c r="P12" i="1" l="1"/>
  <c r="O12" i="1"/>
  <c r="N12" i="1"/>
  <c r="M12" i="1"/>
  <c r="L12" i="1"/>
  <c r="K12" i="1"/>
  <c r="H12" i="1"/>
  <c r="G12" i="1"/>
  <c r="D12" i="1"/>
  <c r="C12" i="1"/>
  <c r="H19" i="1" l="1"/>
  <c r="P37" i="1"/>
  <c r="P36" i="1"/>
  <c r="P35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<sst xmlns="http://schemas.openxmlformats.org/spreadsheetml/2006/main" count="82" uniqueCount="49">
  <si>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</si>
  <si>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</si>
  <si>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</si>
  <si>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</si>
  <si>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</si>
  <si>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</si>
  <si>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</si>
  <si>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</si>
  <si>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</si>
  <si>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</si>
  <si>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</si>
  <si>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MUA-1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</si>
  <si>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</si>
  <si>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</si>
  <si>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</si>
  <si>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</si>
  <si>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</si>
  <si>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</si>
  <si>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</si>
  <si>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</si>
  <si>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</si>
  <si>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</si>
  <si>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</si>
  <si>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</si>
  <si>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</si>
  <si>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</si>
  <si>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</si>
  <si>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</si>
  <si>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</si>
  <si>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</si>
  <si>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</si>
  <si>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</si>
  <si>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</si>
  <si>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</si>
  <si>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</si>
  <si>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</si>
  <si>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</si>
  <si>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</si>
  <si>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</si>
  <si>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</si>
  <si>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WSHP-1</t>
  </si>
  <si>
    <t>WSHP-2</t>
  </si>
  <si>
    <t>WSHP-3</t>
  </si>
  <si>
    <t>ACU-1</t>
  </si>
  <si>
    <t>KITCHEN</t>
  </si>
  <si>
    <t>OFFICE</t>
  </si>
  <si>
    <t>COOKLINE</t>
  </si>
  <si>
    <t>PST-1</t>
  </si>
  <si>
    <t>HOODS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</si>
</sst>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0" xfId="0" applyFont="1" applyBorder="1"/>
    <xf numFmtId="0" fontId="2" fillId="3" borderId="0" xfId="0" applyFont="1" applyFill="1" applyBorder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Fill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1" fillId="0" borderId="2" xfId="0" applyFont="1" applyBorder="1"/>
    <xf numFmtId="0" fontId="10" fillId="0" borderId="0" xfId="0" applyFont="1" applyAlignme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0" borderId="12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 wrapText="1"/>
    </xf>
    <xf numFmtId="0" fontId="0" fillId="3" borderId="0" xfId="0" applyFill="1" applyAlignment="1">
      <alignment horizontal="left" vertical="top" wrapText="1"/>
    </xf>
    <xf numFmtId="0" fontId="1" fillId="3" borderId="0" xfId="0" applyFont="1" applyFill="1"/>
    <xf numFmtId="0" fontId="1" fillId="3" borderId="0" xfId="0" applyFont="1" applyFill="1" applyBorder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263200</xdr:colOff>
      <xdr:row>0</xdr:row>
      <xdr:rowOff>986703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3"/>
  <sheetViews>
    <sheetView showGridLines="0" tabSelected="1" view="pageBreakPreview" topLeftCell="A2" zoomScale="80" zoomScaleNormal="55" zoomScaleSheetLayoutView="80" workbookViewId="0">
      <selection activeCell="K21" sqref="K21"/>
    </sheetView>
  </sheetViews>
  <sheetFormatPr defaultColWidth="9.140625" defaultRowHeight="12.75" x14ac:dyDescent="0.2"/>
  <cols>
    <col min="1" max="1" width="10.5703125" style="2" customWidth="1"/>
    <col min="2" max="2" width="10.85546875" style="2" customWidth="1"/>
    <col min="3" max="3" width="10.7109375" style="2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201" t="s">
        <v>31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</row>
    <row r="3" spans="1:21" ht="9.75" customHeight="1" thickBot="1" x14ac:dyDescent="0.3">
      <c r="A3" s="93"/>
    </row>
    <row r="4" spans="1:21" ht="20.100000000000001" customHeight="1" thickBot="1" x14ac:dyDescent="0.25">
      <c r="A4" s="8"/>
      <c r="B4" s="10" t="s">
        <v>5</v>
      </c>
      <c r="C4" s="168" t="s">
        <v>0</v>
      </c>
      <c r="D4" s="169"/>
      <c r="E4" s="161" t="s">
        <v>1</v>
      </c>
      <c r="F4" s="160"/>
      <c r="G4" s="174" t="s">
        <v>2</v>
      </c>
      <c r="H4" s="175"/>
      <c r="I4" s="166" t="s">
        <v>25</v>
      </c>
      <c r="J4" s="167"/>
      <c r="K4" s="172" t="s">
        <v>3</v>
      </c>
      <c r="L4" s="173"/>
      <c r="M4" s="170" t="s">
        <v>4</v>
      </c>
      <c r="N4" s="171"/>
      <c r="O4" s="170" t="s">
        <v>36</v>
      </c>
      <c r="P4" s="171"/>
      <c r="Q4" s="73"/>
      <c r="R4" s="66"/>
    </row>
    <row r="5" spans="1:21" ht="20.100000000000001" customHeight="1" thickBot="1" x14ac:dyDescent="0.25">
      <c r="A5" s="11" t="s">
        <v>6</v>
      </c>
      <c r="B5" s="24" t="s">
        <v>9</v>
      </c>
      <c r="C5" s="12" t="s">
        <v>7</v>
      </c>
      <c r="D5" s="13" t="s">
        <v>8</v>
      </c>
      <c r="E5" s="14" t="s">
        <v>7</v>
      </c>
      <c r="F5" s="15" t="s">
        <v>8</v>
      </c>
      <c r="G5" s="16" t="s">
        <v>7</v>
      </c>
      <c r="H5" s="17" t="s">
        <v>8</v>
      </c>
      <c r="I5" s="18" t="s">
        <v>7</v>
      </c>
      <c r="J5" s="19" t="s">
        <v>8</v>
      </c>
      <c r="K5" s="20" t="s">
        <v>7</v>
      </c>
      <c r="L5" s="21" t="s">
        <v>8</v>
      </c>
      <c r="M5" s="22" t="s">
        <v>7</v>
      </c>
      <c r="N5" s="23" t="s">
        <v>8</v>
      </c>
      <c r="O5" s="22" t="s">
        <v>7</v>
      </c>
      <c r="P5" s="23" t="s">
        <v>8</v>
      </c>
      <c r="Q5" s="73"/>
      <c r="R5" s="66"/>
    </row>
    <row r="6" spans="1:21" ht="20.100000000000001" customHeight="1" thickBot="1" x14ac:dyDescent="0.25">
      <c r="A6" s="80" t="s">
        <v>40</v>
      </c>
      <c r="B6" s="78" t="s">
        <v>44</v>
      </c>
      <c r="C6" s="25">
        <v>1600</v>
      </c>
      <c r="D6" s="26"/>
      <c r="E6" s="25">
        <f t="shared" ref="E6:F7" si="0">C6-G6</f>
        <v>1580</v>
      </c>
      <c r="F6" s="26">
        <f t="shared" si="0"/>
        <v>0</v>
      </c>
      <c r="G6" s="27">
        <v>20</v>
      </c>
      <c r="H6" s="28"/>
      <c r="I6" s="29">
        <f>G6/C6</f>
        <v>1.2500000000000001E-2</v>
      </c>
      <c r="J6" s="30" t="e">
        <f>H6/D6</f>
        <v>#DIV/0!</v>
      </c>
      <c r="K6" s="31"/>
      <c r="L6" s="32"/>
      <c r="M6" s="33"/>
      <c r="N6" s="34"/>
      <c r="O6" s="35"/>
      <c r="P6" s="36"/>
      <c r="Q6" s="74"/>
      <c r="R6" s="71"/>
    </row>
    <row r="7" spans="1:21" ht="20.100000000000001" customHeight="1" thickBot="1" x14ac:dyDescent="0.25">
      <c r="A7" s="80" t="s">
        <v>41</v>
      </c>
      <c r="B7" s="79" t="s">
        <v>44</v>
      </c>
      <c r="C7" s="37">
        <v>1600</v>
      </c>
      <c r="D7" s="38"/>
      <c r="E7" s="37">
        <f t="shared" si="0"/>
        <v>1580</v>
      </c>
      <c r="F7" s="38">
        <f t="shared" si="0"/>
        <v>0</v>
      </c>
      <c r="G7" s="39">
        <v>20</v>
      </c>
      <c r="H7" s="40"/>
      <c r="I7" s="41">
        <f t="shared" ref="I7:J7" si="1">G7/C7</f>
        <v>1.2500000000000001E-2</v>
      </c>
      <c r="J7" s="42" t="e">
        <f t="shared" si="1"/>
        <v>#DIV/0!</v>
      </c>
      <c r="K7" s="43"/>
      <c r="L7" s="44"/>
      <c r="M7" s="45"/>
      <c r="N7" s="46"/>
      <c r="O7" s="47"/>
      <c r="P7" s="48"/>
      <c r="Q7" s="65"/>
      <c r="R7" s="75"/>
    </row>
    <row r="8" spans="1:21" ht="20.100000000000001" customHeight="1" x14ac:dyDescent="0.2">
      <c r="A8" s="80" t="s">
        <v>42</v>
      </c>
      <c r="B8" s="79" t="s">
        <v>44</v>
      </c>
      <c r="C8" s="37">
        <v>1600</v>
      </c>
      <c r="D8" s="38"/>
      <c r="E8" s="37">
        <f t="shared" ref="E8" si="2">C8-G8</f>
        <v>1600</v>
      </c>
      <c r="F8" s="38">
        <f t="shared" ref="F8" si="3">D8-H8</f>
        <v>0</v>
      </c>
      <c r="G8" s="39">
        <v>0</v>
      </c>
      <c r="H8" s="40"/>
      <c r="I8" s="41">
        <f t="shared" ref="I8:I9" si="4">G8/C8</f>
        <v>0</v>
      </c>
      <c r="J8" s="42" t="e">
        <f t="shared" ref="J8:J9" si="5">H8/D8</f>
        <v>#DIV/0!</v>
      </c>
      <c r="K8" s="43"/>
      <c r="L8" s="44"/>
      <c r="M8" s="45"/>
      <c r="N8" s="46"/>
      <c r="O8" s="47"/>
      <c r="P8" s="48"/>
      <c r="Q8" s="65"/>
      <c r="R8" s="75"/>
    </row>
    <row r="9" spans="1:21" ht="19.5" customHeight="1" x14ac:dyDescent="0.2">
      <c r="A9" s="81" t="s">
        <v>43</v>
      </c>
      <c r="B9" s="79" t="s">
        <v>45</v>
      </c>
      <c r="C9" s="49"/>
      <c r="D9" s="50"/>
      <c r="E9" s="49" t="s">
        <v>10</v>
      </c>
      <c r="F9" s="50"/>
      <c r="G9" s="39">
        <v>10</v>
      </c>
      <c r="H9" s="40"/>
      <c r="I9" s="41" t="e">
        <f t="shared" si="4"/>
        <v>#DIV/0!</v>
      </c>
      <c r="J9" s="42" t="e">
        <f t="shared" si="5"/>
        <v>#DIV/0!</v>
      </c>
      <c r="K9" s="43"/>
      <c r="L9" s="44"/>
      <c r="M9" s="45"/>
      <c r="N9" s="46"/>
      <c r="O9" s="47"/>
      <c r="P9" s="48"/>
      <c r="Q9" s="65"/>
      <c r="R9" s="75"/>
    </row>
    <row r="10" spans="1:21" ht="20.100000000000001" customHeight="1" x14ac:dyDescent="0.2">
      <c r="A10" s="81" t="s">
        <v>11</v>
      </c>
      <c r="B10" s="79" t="s">
        <v>46</v>
      </c>
      <c r="C10" s="49"/>
      <c r="D10" s="50"/>
      <c r="E10" s="49" t="s">
        <v>10</v>
      </c>
      <c r="F10" s="50"/>
      <c r="G10" s="43"/>
      <c r="H10" s="44"/>
      <c r="I10" s="51"/>
      <c r="J10" s="44"/>
      <c r="K10" s="39">
        <v>1920</v>
      </c>
      <c r="L10" s="40"/>
      <c r="M10" s="45"/>
      <c r="N10" s="46"/>
      <c r="O10" s="47"/>
      <c r="P10" s="48"/>
      <c r="Q10" s="67"/>
      <c r="R10" s="75"/>
    </row>
    <row r="11" spans="1:21" ht="20.100000000000001" customHeight="1" thickBot="1" x14ac:dyDescent="0.25">
      <c r="A11" s="81" t="s">
        <v>47</v>
      </c>
      <c r="B11" s="79" t="s">
        <v>48</v>
      </c>
      <c r="C11" s="49"/>
      <c r="D11" s="50"/>
      <c r="E11" s="49"/>
      <c r="F11" s="50"/>
      <c r="G11" s="43"/>
      <c r="H11" s="44"/>
      <c r="I11" s="51"/>
      <c r="J11" s="44"/>
      <c r="K11" s="43"/>
      <c r="L11" s="44"/>
      <c r="M11" s="52">
        <v>2617</v>
      </c>
      <c r="N11" s="53"/>
      <c r="O11" s="47"/>
      <c r="P11" s="48"/>
      <c r="Q11" s="65"/>
      <c r="R11" s="75"/>
    </row>
    <row r="12" spans="1:21" ht="20.100000000000001" customHeight="1" thickBot="1" x14ac:dyDescent="0.25">
      <c r="A12" s="132" t="s">
        <v>26</v>
      </c>
      <c r="B12" s="133"/>
      <c r="C12" s="82">
        <f>SUM(C6:C11)</f>
        <v>4800</v>
      </c>
      <c r="D12" s="83">
        <f>SUM(D6:D11)</f>
        <v>0</v>
      </c>
      <c r="E12" s="82">
        <f>SUM(E6:E11)</f>
        <v>4760</v>
      </c>
      <c r="F12" s="83">
        <f>SUM(F6:F11)</f>
        <v>0</v>
      </c>
      <c r="G12" s="84">
        <f>SUM(G6:G11)</f>
        <v>50</v>
      </c>
      <c r="H12" s="85">
        <f>SUM(H6:H11)</f>
        <v>0</v>
      </c>
      <c r="I12" s="86"/>
      <c r="J12" s="87"/>
      <c r="K12" s="84">
        <f>SUM(K6:K11)</f>
        <v>1920</v>
      </c>
      <c r="L12" s="85">
        <f>SUM(L6:L11)</f>
        <v>0</v>
      </c>
      <c r="M12" s="109">
        <f>SUM(M6:M11)</f>
        <v>2617</v>
      </c>
      <c r="N12" s="88">
        <f>SUM(N6:N11)</f>
        <v>0</v>
      </c>
      <c r="O12" s="89">
        <f>SUM(O6:O11)</f>
        <v>0</v>
      </c>
      <c r="P12" s="90">
        <f>SUM(P6:P11)</f>
        <v>0</v>
      </c>
      <c r="Q12" s="67"/>
      <c r="R12" s="71"/>
    </row>
    <row r="13" spans="1:21" ht="20.100000000000001" customHeight="1" thickBot="1" x14ac:dyDescent="0.25">
      <c r="A13" s="68"/>
      <c r="B13" s="55"/>
      <c r="C13" s="55"/>
      <c r="D13" s="55"/>
      <c r="E13" s="55"/>
      <c r="F13" s="69"/>
      <c r="G13" s="69"/>
      <c r="H13" s="77"/>
      <c r="I13" s="77"/>
      <c r="J13" s="69"/>
      <c r="K13" s="69"/>
      <c r="L13" s="70"/>
      <c r="M13" s="70"/>
      <c r="N13" s="70"/>
      <c r="O13" s="70"/>
      <c r="P13" s="64"/>
      <c r="Q13" s="71"/>
      <c r="R13" s="76"/>
    </row>
    <row r="14" spans="1:21" ht="20.100000000000001" customHeight="1" thickBot="1" x14ac:dyDescent="0.25">
      <c r="A14" s="104" t="s">
        <v>27</v>
      </c>
      <c r="B14" s="91"/>
      <c r="C14" s="91"/>
      <c r="D14" s="91"/>
      <c r="F14" s="229" t="s">
        <v>12</v>
      </c>
      <c r="G14" s="230"/>
      <c r="H14" s="205" t="s">
        <v>30</v>
      </c>
      <c r="I14" s="206"/>
      <c r="J14" s="207"/>
      <c r="L14" s="103" t="s">
        <v>32</v>
      </c>
      <c r="M14" s="92"/>
      <c r="N14" s="92"/>
      <c r="O14" s="92"/>
      <c r="P14" s="92"/>
      <c r="R14" s="1" t="b">
        <f>T14=U14</f>
        <v>0</v>
      </c>
      <c r="T14" s="1" t="b">
        <f>C18&lt;0</f>
        <v>1</v>
      </c>
      <c r="U14" s="1" t="b">
        <f>D18&lt;0</f>
        <v>0</v>
      </c>
    </row>
    <row r="15" spans="1:21" ht="18.75" customHeight="1" thickBot="1" x14ac:dyDescent="0.25">
      <c r="A15" s="154" t="s">
        <v>26</v>
      </c>
      <c r="B15" s="155"/>
      <c r="C15" s="94" t="s">
        <v>7</v>
      </c>
      <c r="D15" s="95" t="s">
        <v>8</v>
      </c>
      <c r="F15" s="231"/>
      <c r="G15" s="232"/>
      <c r="H15" s="208"/>
      <c r="I15" s="209"/>
      <c r="J15" s="210"/>
      <c r="L15" s="202" t="s">
        <v>35</v>
      </c>
      <c r="M15" s="202"/>
      <c r="N15" s="202"/>
      <c r="O15" s="202"/>
      <c r="P15" s="106">
        <f>IF(R14=TRUE, 1, 0)</f>
        <v>0</v>
      </c>
    </row>
    <row r="16" spans="1:21" ht="18.75" customHeight="1" x14ac:dyDescent="0.2">
      <c r="A16" s="223" t="s">
        <v>29</v>
      </c>
      <c r="B16" s="224"/>
      <c r="C16" s="96">
        <f>G12+K12</f>
        <v>1970</v>
      </c>
      <c r="D16" s="97">
        <f>H12+L12</f>
        <v>0</v>
      </c>
      <c r="F16" s="136" t="s">
        <v>13</v>
      </c>
      <c r="G16" s="137"/>
      <c r="H16" s="214"/>
      <c r="I16" s="215"/>
      <c r="J16" s="216"/>
      <c r="L16" s="203"/>
      <c r="M16" s="203"/>
      <c r="N16" s="203"/>
      <c r="O16" s="203"/>
      <c r="P16" s="108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25">
      <c r="A17" s="225" t="s">
        <v>28</v>
      </c>
      <c r="B17" s="226"/>
      <c r="C17" s="100">
        <f>M12+O12</f>
        <v>2617</v>
      </c>
      <c r="D17" s="101">
        <f>N12+P12</f>
        <v>0</v>
      </c>
      <c r="F17" s="138" t="s">
        <v>14</v>
      </c>
      <c r="G17" s="139"/>
      <c r="H17" s="217"/>
      <c r="I17" s="218"/>
      <c r="J17" s="219"/>
      <c r="L17" s="204" t="s">
        <v>33</v>
      </c>
      <c r="M17" s="204"/>
      <c r="N17" s="204"/>
      <c r="O17" s="204"/>
      <c r="P17" s="107" t="e">
        <f>IF(R16=TRUE, 1, 0)</f>
        <v>#DIV/0!</v>
      </c>
    </row>
    <row r="18" spans="1:18" ht="18.75" customHeight="1" thickBot="1" x14ac:dyDescent="0.3">
      <c r="A18" s="227" t="s">
        <v>17</v>
      </c>
      <c r="B18" s="228"/>
      <c r="C18" s="98">
        <f>C16-C17</f>
        <v>-647</v>
      </c>
      <c r="D18" s="99">
        <f>D16-D17</f>
        <v>0</v>
      </c>
      <c r="F18" s="233" t="s">
        <v>15</v>
      </c>
      <c r="G18" s="234"/>
      <c r="H18" s="220"/>
      <c r="I18" s="221"/>
      <c r="J18" s="222"/>
      <c r="L18" s="203"/>
      <c r="M18" s="203"/>
      <c r="N18" s="203"/>
      <c r="O18" s="203"/>
      <c r="P18" s="108"/>
      <c r="R18" s="1" t="e">
        <f>AND(H19&gt;=-0.02, H19&lt;=0.02)</f>
        <v>#DIV/0!</v>
      </c>
    </row>
    <row r="19" spans="1:18" ht="16.5" customHeight="1" thickBot="1" x14ac:dyDescent="0.25">
      <c r="F19" s="152" t="s">
        <v>16</v>
      </c>
      <c r="G19" s="153"/>
      <c r="H19" s="211" t="e">
        <f>AVERAGE(H16:J18)</f>
        <v>#DIV/0!</v>
      </c>
      <c r="I19" s="212"/>
      <c r="J19" s="213"/>
      <c r="L19" s="200" t="s">
        <v>34</v>
      </c>
      <c r="M19" s="200"/>
      <c r="N19" s="200"/>
      <c r="O19" s="200"/>
      <c r="P19" s="102" t="e">
        <f>IF(R18=TRUE, 1, 0)</f>
        <v>#DIV/0!</v>
      </c>
    </row>
    <row r="20" spans="1:18" ht="13.7" customHeight="1" x14ac:dyDescent="0.2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200"/>
      <c r="M20" s="200"/>
      <c r="N20" s="200"/>
      <c r="O20" s="200"/>
      <c r="P20" s="105"/>
    </row>
    <row r="21" spans="1:18" ht="31.9" customHeight="1" thickBot="1" x14ac:dyDescent="0.25">
      <c r="A21" s="104" t="s">
        <v>37</v>
      </c>
      <c r="B21" s="91"/>
      <c r="C21" s="91"/>
      <c r="D21" s="91"/>
      <c r="E21" s="64"/>
      <c r="F21" s="64"/>
      <c r="G21" s="64"/>
      <c r="H21" s="64"/>
      <c r="I21" s="64"/>
      <c r="J21" s="64"/>
      <c r="K21" s="64"/>
      <c r="L21" s="110"/>
      <c r="M21" s="110"/>
      <c r="N21" s="110"/>
      <c r="O21" s="110"/>
      <c r="P21" s="105"/>
    </row>
    <row r="22" spans="1:18" ht="31.9" customHeight="1" thickBot="1" x14ac:dyDescent="0.25">
      <c r="A22" s="154" t="s">
        <v>26</v>
      </c>
      <c r="B22" s="155"/>
      <c r="C22" s="111" t="s">
        <v>7</v>
      </c>
      <c r="D22" s="95" t="s">
        <v>8</v>
      </c>
      <c r="E22" s="64"/>
      <c r="F22" s="64"/>
      <c r="G22" s="64"/>
      <c r="H22" s="64"/>
      <c r="I22" s="64"/>
      <c r="J22" s="64"/>
      <c r="K22" s="64"/>
      <c r="L22" s="110"/>
      <c r="M22" s="110"/>
      <c r="N22" s="110"/>
      <c r="O22" s="110"/>
      <c r="P22" s="105"/>
    </row>
    <row r="23" spans="1:18" ht="16.899999999999999" customHeight="1" x14ac:dyDescent="0.2">
      <c r="A23" s="126" t="s">
        <v>38</v>
      </c>
      <c r="B23" s="127"/>
      <c r="C23" s="96">
        <f>G6+G7+K10</f>
        <v>1960</v>
      </c>
      <c r="D23" s="97">
        <f>H6+H7+L10</f>
        <v>0</v>
      </c>
      <c r="E23" s="64"/>
      <c r="F23" s="64"/>
      <c r="G23" s="64"/>
      <c r="H23" s="64"/>
      <c r="I23" s="64"/>
      <c r="J23" s="64"/>
      <c r="K23" s="64"/>
      <c r="L23" s="110"/>
      <c r="M23" s="110"/>
      <c r="N23" s="110"/>
      <c r="O23" s="110"/>
      <c r="P23" s="105"/>
    </row>
    <row r="24" spans="1:18" ht="18.600000000000001" customHeight="1" thickBot="1" x14ac:dyDescent="0.25">
      <c r="A24" s="128" t="s">
        <v>39</v>
      </c>
      <c r="B24" s="129"/>
      <c r="C24" s="112">
        <f>M11</f>
        <v>2617</v>
      </c>
      <c r="D24" s="101">
        <f>N11</f>
        <v>0</v>
      </c>
      <c r="E24" s="64"/>
      <c r="F24" s="64"/>
      <c r="G24" s="64"/>
      <c r="H24" s="64"/>
      <c r="I24" s="64"/>
      <c r="J24" s="64"/>
      <c r="K24" s="64"/>
      <c r="L24" s="58"/>
      <c r="M24" s="58"/>
      <c r="N24" s="59"/>
      <c r="O24" s="59"/>
      <c r="P24" s="9"/>
      <c r="Q24" s="73"/>
    </row>
    <row r="25" spans="1:18" ht="18.600000000000001" customHeight="1" thickBot="1" x14ac:dyDescent="0.3">
      <c r="A25" s="130" t="s">
        <v>17</v>
      </c>
      <c r="B25" s="131"/>
      <c r="C25" s="121">
        <f>C23-C24</f>
        <v>-657</v>
      </c>
      <c r="D25" s="122">
        <f>D23-D24</f>
        <v>0</v>
      </c>
      <c r="E25" s="6"/>
      <c r="F25" s="6"/>
      <c r="G25" s="6"/>
      <c r="H25" s="6"/>
      <c r="I25" s="6"/>
      <c r="J25" s="6"/>
      <c r="K25" s="6"/>
      <c r="L25" s="5"/>
      <c r="M25" s="5"/>
      <c r="N25" s="4"/>
      <c r="O25" s="4"/>
      <c r="Q25" s="76"/>
    </row>
    <row r="26" spans="1:18" s="119" customFormat="1" ht="33" customHeight="1" x14ac:dyDescent="0.25">
      <c r="A26" s="113"/>
      <c r="B26" s="114"/>
      <c r="C26" s="115"/>
      <c r="D26" s="115"/>
      <c r="E26" s="116"/>
      <c r="F26" s="116"/>
      <c r="G26" s="116"/>
      <c r="H26" s="116"/>
      <c r="I26" s="116"/>
      <c r="J26" s="116"/>
      <c r="K26" s="116"/>
      <c r="L26" s="117"/>
      <c r="M26" s="117"/>
      <c r="N26" s="118"/>
      <c r="O26" s="118"/>
      <c r="Q26" s="120"/>
    </row>
    <row r="27" spans="1:18" ht="13.15" customHeight="1" thickBot="1" x14ac:dyDescent="0.3">
      <c r="A27" s="123"/>
      <c r="B27" s="124"/>
      <c r="C27" s="125"/>
      <c r="D27" s="125"/>
      <c r="E27" s="6"/>
      <c r="F27" s="6"/>
      <c r="G27" s="6"/>
      <c r="H27" s="6"/>
      <c r="I27" s="6"/>
      <c r="J27" s="6"/>
      <c r="K27" s="6"/>
      <c r="L27" s="5"/>
      <c r="M27" s="5"/>
      <c r="N27" s="4"/>
      <c r="O27" s="4"/>
      <c r="Q27" s="76"/>
    </row>
    <row r="28" spans="1:18" ht="20.100000000000001" customHeight="1" x14ac:dyDescent="0.2">
      <c r="A28" s="140"/>
      <c r="B28" s="141"/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2"/>
      <c r="Q28" s="72"/>
    </row>
    <row r="29" spans="1:18" ht="20.100000000000001" customHeight="1" x14ac:dyDescent="0.2">
      <c r="A29" s="143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5"/>
      <c r="Q29" s="72"/>
    </row>
    <row r="30" spans="1:18" ht="20.100000000000001" customHeight="1" thickBot="1" x14ac:dyDescent="0.25">
      <c r="A30" s="146"/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8"/>
      <c r="Q30" s="76"/>
    </row>
    <row r="31" spans="1:18" ht="20.100000000000001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8" ht="13.5" thickBo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7" ht="20.100000000000001" customHeight="1" thickBot="1" x14ac:dyDescent="0.25">
      <c r="A33" s="149" t="s">
        <v>18</v>
      </c>
      <c r="B33" s="150"/>
      <c r="C33" s="150"/>
      <c r="D33" s="150"/>
      <c r="E33" s="150"/>
      <c r="F33" s="151"/>
      <c r="G33" s="55"/>
      <c r="H33" s="55"/>
      <c r="I33" s="55"/>
      <c r="J33" s="56"/>
      <c r="K33" s="56"/>
      <c r="L33" s="56"/>
      <c r="M33" s="56"/>
      <c r="N33" s="55"/>
      <c r="O33" s="55"/>
      <c r="P33" s="54"/>
      <c r="Q33" s="57"/>
    </row>
    <row r="34" spans="1:17" ht="19.149999999999999" customHeight="1" thickBot="1" x14ac:dyDescent="0.25">
      <c r="A34" s="7" t="s">
        <v>6</v>
      </c>
      <c r="B34" s="189" t="s">
        <v>23</v>
      </c>
      <c r="C34" s="190"/>
      <c r="D34" s="193" t="s">
        <v>22</v>
      </c>
      <c r="E34" s="162"/>
      <c r="F34" s="162"/>
      <c r="G34" s="194"/>
      <c r="H34" s="160" t="s">
        <v>19</v>
      </c>
      <c r="I34" s="161"/>
      <c r="J34" s="162" t="s">
        <v>20</v>
      </c>
      <c r="K34" s="162"/>
      <c r="L34" s="163" t="s">
        <v>3</v>
      </c>
      <c r="M34" s="163"/>
      <c r="N34" s="156" t="s">
        <v>4</v>
      </c>
      <c r="O34" s="157"/>
      <c r="P34" s="61" t="s">
        <v>21</v>
      </c>
    </row>
    <row r="35" spans="1:17" ht="18.75" customHeight="1" thickBot="1" x14ac:dyDescent="0.25">
      <c r="A35" s="62" t="s">
        <v>24</v>
      </c>
      <c r="B35" s="187"/>
      <c r="C35" s="188"/>
      <c r="D35" s="195"/>
      <c r="E35" s="196"/>
      <c r="F35" s="196"/>
      <c r="G35" s="197"/>
      <c r="H35" s="179"/>
      <c r="I35" s="180"/>
      <c r="J35" s="181"/>
      <c r="K35" s="182"/>
      <c r="L35" s="177"/>
      <c r="M35" s="178"/>
      <c r="N35" s="158"/>
      <c r="O35" s="159"/>
      <c r="P35" s="60">
        <f t="shared" ref="P35:P43" si="6">L35-N35</f>
        <v>0</v>
      </c>
    </row>
    <row r="36" spans="1:17" ht="18.75" customHeight="1" thickBot="1" x14ac:dyDescent="0.25">
      <c r="A36" s="63" t="s">
        <v>24</v>
      </c>
      <c r="B36" s="186"/>
      <c r="C36" s="186"/>
      <c r="D36" s="164"/>
      <c r="E36" s="185"/>
      <c r="F36" s="185"/>
      <c r="G36" s="165"/>
      <c r="H36" s="164"/>
      <c r="I36" s="165"/>
      <c r="J36" s="134"/>
      <c r="K36" s="135"/>
      <c r="L36" s="177"/>
      <c r="M36" s="178"/>
      <c r="N36" s="158"/>
      <c r="O36" s="159"/>
      <c r="P36" s="60">
        <f t="shared" si="6"/>
        <v>0</v>
      </c>
      <c r="Q36" s="76"/>
    </row>
    <row r="37" spans="1:17" ht="19.149999999999999" customHeight="1" thickBot="1" x14ac:dyDescent="0.25">
      <c r="A37" s="63" t="s">
        <v>24</v>
      </c>
      <c r="B37" s="191"/>
      <c r="C37" s="192"/>
      <c r="D37" s="164"/>
      <c r="E37" s="185"/>
      <c r="F37" s="185"/>
      <c r="G37" s="165"/>
      <c r="H37" s="164"/>
      <c r="I37" s="165"/>
      <c r="J37" s="164"/>
      <c r="K37" s="176"/>
      <c r="L37" s="183"/>
      <c r="M37" s="184"/>
      <c r="N37" s="198"/>
      <c r="O37" s="199"/>
      <c r="P37" s="60">
        <f t="shared" si="6"/>
        <v>0</v>
      </c>
      <c r="Q37" s="76"/>
    </row>
    <row r="38" spans="1:17" ht="19.5" customHeight="1" thickBot="1" x14ac:dyDescent="0.25">
      <c r="A38" s="62" t="s">
        <v>24</v>
      </c>
      <c r="B38" s="235"/>
      <c r="C38" s="236"/>
      <c r="D38" s="191"/>
      <c r="E38" s="237"/>
      <c r="F38" s="237"/>
      <c r="G38" s="192"/>
      <c r="H38" s="238"/>
      <c r="I38" s="239"/>
      <c r="J38" s="191"/>
      <c r="K38" s="192"/>
      <c r="L38" s="183"/>
      <c r="M38" s="184"/>
      <c r="N38" s="198"/>
      <c r="O38" s="199"/>
      <c r="P38" s="60">
        <f t="shared" si="6"/>
        <v>0</v>
      </c>
    </row>
    <row r="39" spans="1:17" ht="19.5" customHeight="1" thickBot="1" x14ac:dyDescent="0.25">
      <c r="A39" s="63" t="s">
        <v>24</v>
      </c>
      <c r="B39" s="191"/>
      <c r="C39" s="192"/>
      <c r="D39" s="164"/>
      <c r="E39" s="185"/>
      <c r="F39" s="185"/>
      <c r="G39" s="165"/>
      <c r="H39" s="164"/>
      <c r="I39" s="165"/>
      <c r="J39" s="164"/>
      <c r="K39" s="165"/>
      <c r="L39" s="183"/>
      <c r="M39" s="184"/>
      <c r="N39" s="198"/>
      <c r="O39" s="199"/>
      <c r="P39" s="60">
        <f t="shared" si="6"/>
        <v>0</v>
      </c>
    </row>
    <row r="40" spans="1:17" ht="19.5" customHeight="1" thickBot="1" x14ac:dyDescent="0.25">
      <c r="A40" s="63" t="s">
        <v>24</v>
      </c>
      <c r="B40" s="191"/>
      <c r="C40" s="192"/>
      <c r="D40" s="164"/>
      <c r="E40" s="185"/>
      <c r="F40" s="185"/>
      <c r="G40" s="165"/>
      <c r="H40" s="164"/>
      <c r="I40" s="165"/>
      <c r="J40" s="164"/>
      <c r="K40" s="165"/>
      <c r="L40" s="183"/>
      <c r="M40" s="184"/>
      <c r="N40" s="198"/>
      <c r="O40" s="199"/>
      <c r="P40" s="60">
        <f t="shared" si="6"/>
        <v>0</v>
      </c>
    </row>
    <row r="41" spans="1:17" ht="19.5" customHeight="1" thickBot="1" x14ac:dyDescent="0.25">
      <c r="A41" s="62" t="s">
        <v>24</v>
      </c>
      <c r="B41" s="235"/>
      <c r="C41" s="236"/>
      <c r="D41" s="191"/>
      <c r="E41" s="237"/>
      <c r="F41" s="237"/>
      <c r="G41" s="192"/>
      <c r="H41" s="238"/>
      <c r="I41" s="239"/>
      <c r="J41" s="191"/>
      <c r="K41" s="192"/>
      <c r="L41" s="183"/>
      <c r="M41" s="184"/>
      <c r="N41" s="198"/>
      <c r="O41" s="199"/>
      <c r="P41" s="60">
        <f t="shared" si="6"/>
        <v>0</v>
      </c>
    </row>
    <row r="42" spans="1:17" ht="19.5" customHeight="1" thickBot="1" x14ac:dyDescent="0.25">
      <c r="A42" s="63" t="s">
        <v>24</v>
      </c>
      <c r="B42" s="191"/>
      <c r="C42" s="192"/>
      <c r="D42" s="164"/>
      <c r="E42" s="185"/>
      <c r="F42" s="185"/>
      <c r="G42" s="165"/>
      <c r="H42" s="164"/>
      <c r="I42" s="165"/>
      <c r="J42" s="164"/>
      <c r="K42" s="165"/>
      <c r="L42" s="183"/>
      <c r="M42" s="184"/>
      <c r="N42" s="198"/>
      <c r="O42" s="199"/>
      <c r="P42" s="60">
        <f t="shared" si="6"/>
        <v>0</v>
      </c>
    </row>
    <row r="43" spans="1:17" ht="18.75" customHeight="1" x14ac:dyDescent="0.2">
      <c r="A43" s="63" t="s">
        <v>24</v>
      </c>
      <c r="B43" s="191"/>
      <c r="C43" s="192"/>
      <c r="D43" s="164"/>
      <c r="E43" s="185"/>
      <c r="F43" s="185"/>
      <c r="G43" s="165"/>
      <c r="H43" s="164"/>
      <c r="I43" s="165"/>
      <c r="J43" s="164"/>
      <c r="K43" s="165"/>
      <c r="L43" s="183"/>
      <c r="M43" s="184"/>
      <c r="N43" s="198"/>
      <c r="O43" s="199"/>
      <c r="P43" s="60">
        <f t="shared" si="6"/>
        <v>0</v>
      </c>
    </row>
    <row r="44" spans="1:17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7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7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7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7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x14ac:dyDescent="0.2">
      <c r="L584" s="3"/>
      <c r="M584" s="3"/>
      <c r="N584" s="3"/>
      <c r="O584" s="3"/>
    </row>
    <row r="585" spans="1:15" x14ac:dyDescent="0.2">
      <c r="L585" s="3"/>
      <c r="M585" s="3"/>
      <c r="N585" s="3"/>
      <c r="O585" s="3"/>
    </row>
    <row r="586" spans="1:15" x14ac:dyDescent="0.2">
      <c r="L586" s="3"/>
      <c r="M586" s="3"/>
      <c r="N586" s="3"/>
      <c r="O586" s="3"/>
    </row>
    <row r="587" spans="1:15" x14ac:dyDescent="0.2">
      <c r="L587" s="3"/>
      <c r="M587" s="3"/>
      <c r="N587" s="3"/>
      <c r="O587" s="3"/>
    </row>
    <row r="588" spans="1:15" x14ac:dyDescent="0.2">
      <c r="L588" s="3"/>
      <c r="M588" s="3"/>
      <c r="N588" s="3"/>
      <c r="O588" s="3"/>
    </row>
    <row r="589" spans="1:15" x14ac:dyDescent="0.2">
      <c r="L589" s="3"/>
      <c r="M589" s="3"/>
      <c r="N589" s="3"/>
      <c r="O589" s="3"/>
    </row>
    <row r="590" spans="1:15" x14ac:dyDescent="0.2">
      <c r="L590" s="3"/>
      <c r="M590" s="3"/>
      <c r="N590" s="3"/>
      <c r="O590" s="3"/>
    </row>
    <row r="591" spans="1:15" x14ac:dyDescent="0.2">
      <c r="L591" s="3"/>
      <c r="M591" s="3"/>
      <c r="N591" s="3"/>
      <c r="O591" s="3"/>
    </row>
    <row r="592" spans="1:15" x14ac:dyDescent="0.2">
      <c r="L592" s="3"/>
      <c r="M592" s="3"/>
      <c r="N592" s="3"/>
      <c r="O592" s="3"/>
    </row>
    <row r="593" spans="12:15" x14ac:dyDescent="0.2">
      <c r="L593" s="3"/>
      <c r="M593" s="3"/>
      <c r="N593" s="3"/>
      <c r="O593" s="3"/>
    </row>
  </sheetData>
  <mergeCells count="92">
    <mergeCell ref="N42:O42"/>
    <mergeCell ref="B43:C43"/>
    <mergeCell ref="D43:G43"/>
    <mergeCell ref="H43:I43"/>
    <mergeCell ref="J43:K43"/>
    <mergeCell ref="L43:M43"/>
    <mergeCell ref="N43:O43"/>
    <mergeCell ref="B42:C42"/>
    <mergeCell ref="D42:G42"/>
    <mergeCell ref="H42:I42"/>
    <mergeCell ref="J42:K42"/>
    <mergeCell ref="L42:M42"/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7:O37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D37:G37"/>
    <mergeCell ref="B36:C36"/>
    <mergeCell ref="B35:C35"/>
    <mergeCell ref="B34:C34"/>
    <mergeCell ref="B37:C37"/>
    <mergeCell ref="D34:G34"/>
    <mergeCell ref="D35:G35"/>
    <mergeCell ref="D36:G36"/>
    <mergeCell ref="H37:I37"/>
    <mergeCell ref="J37:K37"/>
    <mergeCell ref="L35:M35"/>
    <mergeCell ref="H35:I35"/>
    <mergeCell ref="J35:K35"/>
    <mergeCell ref="L37:M37"/>
    <mergeCell ref="L36:M36"/>
    <mergeCell ref="L34:M34"/>
    <mergeCell ref="H36:I36"/>
    <mergeCell ref="I4:J4"/>
    <mergeCell ref="C4:D4"/>
    <mergeCell ref="O4:P4"/>
    <mergeCell ref="K4:L4"/>
    <mergeCell ref="G4:H4"/>
    <mergeCell ref="E4:F4"/>
    <mergeCell ref="M4:N4"/>
    <mergeCell ref="A23:B23"/>
    <mergeCell ref="A24:B24"/>
    <mergeCell ref="A25:B25"/>
    <mergeCell ref="A12:B12"/>
    <mergeCell ref="J36:K36"/>
    <mergeCell ref="F16:G16"/>
    <mergeCell ref="F17:G17"/>
    <mergeCell ref="A28:P30"/>
    <mergeCell ref="A33:F33"/>
    <mergeCell ref="F19:G19"/>
    <mergeCell ref="A22:B22"/>
    <mergeCell ref="N34:O34"/>
    <mergeCell ref="N35:O35"/>
    <mergeCell ref="N36:O36"/>
    <mergeCell ref="H34:I34"/>
    <mergeCell ref="J34:K34"/>
  </mergeCells>
  <phoneticPr fontId="19" type="noConversion"/>
  <conditionalFormatting sqref="R14:R18">
    <cfRule type="expression" priority="6">
      <formula>TRUE</formula>
    </cfRule>
  </conditionalFormatting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70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F3EC2E-AF4E-46E4-86AE-AAF093EA0E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62275D-2169-404E-B703-1FA71C4618F7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8917F88D-2AFB-42E1-8356-D53DA81B4A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2022-07-13T20:33:46Z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