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1459 ROYERSFORD, PA/2 PROJECT DOCUMENTS/"/>
    </mc:Choice>
  </mc:AlternateContent>
  <xr:revisionPtr revIDLastSave="19" documentId="13_ncr:1_{1FC2F945-57B0-437C-842E-A47378DB8D59}" xr6:coauthVersionLast="47" xr6:coauthVersionMax="47" xr10:uidLastSave="{1FCE8FDF-9765-41B2-A910-7C3318872D60}"/>
  <bookViews>
    <workbookView minimized="1" xWindow="36120" yWindow="1710" windowWidth="15360" windowHeight="1191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E10" i="1"/>
  <c r="F10" i="1"/>
  <c r="I10" i="1"/>
  <c r="J10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<sst xmlns="http://schemas.openxmlformats.org/spreadsheetml/2006/main" count="85" uniqueCount="54">
  <si>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</si>
  <si>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</si>
  <si>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</si>
  <si>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</si>
  <si>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</si>
  <si>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</si>
  <si>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</si>
  <si>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</si>
  <si>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</si>
  <si>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</si>
  <si>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</si>
  <si>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</si>
  <si>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</si>
  <si>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</si>
  <si>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</si>
  <si>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</si>
  <si>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</si>
  <si>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</si>
  <si>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</si>
  <si>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</si>
  <si>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</si>
  <si>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</si>
  <si>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</si>
  <si>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</si>
  <si>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</si>
  <si>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</si>
  <si>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</si>
  <si>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</si>
  <si>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</si>
  <si>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</si>
  <si>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</si>
  <si>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</si>
  <si>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</si>
  <si>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</si>
  <si>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</si>
  <si>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</si>
  <si>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</si>
  <si>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</si>
  <si>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</si>
  <si>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</si>
  <si>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</si>
  <si>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</si>
  <si>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</si>
  <si>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</si>
  <si>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</si>
  <si>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</si>
  <si>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</si>
  <si>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</si>
  <si>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</si>
  <si>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</si>
  <si>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RESTROOMS</t>
  </si>
  <si>
    <t>DRIVE-THRU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</si>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</sst>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Y6" sqref="Y6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52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53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/>
      <c r="Q13" s="61"/>
      <c r="R13" s="66"/>
    </row>
    <row r="14" spans="1:21" ht="20.100000000000001" customHeight="1" thickBot="1" x14ac:dyDescent="0.3">
      <c r="A14" s="129" t="s">
        <v>28</v>
      </c>
      <c r="B14" s="130"/>
      <c r="C14" s="74">
        <f t="shared" ref="C14:H14" si="6">SUM(C6:C13)</f>
        <v>20095</v>
      </c>
      <c r="D14" s="75">
        <f t="shared" si="6"/>
        <v>0</v>
      </c>
      <c r="E14" s="74">
        <f t="shared" si="6"/>
        <v>15445</v>
      </c>
      <c r="F14" s="75">
        <f t="shared" si="6"/>
        <v>0</v>
      </c>
      <c r="G14" s="76">
        <f t="shared" si="6"/>
        <v>4650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3315</v>
      </c>
      <c r="N14" s="80">
        <f t="shared" si="7"/>
        <v>0</v>
      </c>
      <c r="O14" s="81">
        <f t="shared" si="7"/>
        <v>500</v>
      </c>
      <c r="P14" s="82">
        <f t="shared" si="7"/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25">
      <c r="A18" s="216" t="s">
        <v>31</v>
      </c>
      <c r="B18" s="217"/>
      <c r="C18" s="88">
        <f>G14+K14</f>
        <v>4650</v>
      </c>
      <c r="D18" s="89">
        <f>H14+L14</f>
        <v>0</v>
      </c>
      <c r="F18" s="143" t="s">
        <v>13</v>
      </c>
      <c r="G18" s="144"/>
      <c r="H18" s="205"/>
      <c r="I18" s="206"/>
      <c r="J18" s="207"/>
      <c r="L18" s="194"/>
      <c r="M18" s="194"/>
      <c r="N18" s="194"/>
      <c r="O18" s="194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218" t="s">
        <v>30</v>
      </c>
      <c r="B19" s="219"/>
      <c r="C19" s="92">
        <f>M14+O14</f>
        <v>3815</v>
      </c>
      <c r="D19" s="93">
        <f>N14+P14</f>
        <v>0</v>
      </c>
      <c r="F19" s="145" t="s">
        <v>14</v>
      </c>
      <c r="G19" s="146"/>
      <c r="H19" s="208"/>
      <c r="I19" s="209"/>
      <c r="J19" s="210"/>
      <c r="L19" s="195" t="s">
        <v>35</v>
      </c>
      <c r="M19" s="195"/>
      <c r="N19" s="195"/>
      <c r="O19" s="195"/>
      <c r="P19" s="99" t="e">
        <f>IF(R18=TRUE, 1, 0)</f>
        <v>#DIV/0!</v>
      </c>
    </row>
    <row r="20" spans="1:21" ht="18.75" customHeight="1" thickBot="1" x14ac:dyDescent="0.35">
      <c r="A20" s="220" t="s">
        <v>18</v>
      </c>
      <c r="B20" s="221"/>
      <c r="C20" s="90">
        <f>C18-C19</f>
        <v>835</v>
      </c>
      <c r="D20" s="91">
        <f>D18-D19</f>
        <v>0</v>
      </c>
      <c r="F20" s="161" t="s">
        <v>15</v>
      </c>
      <c r="G20" s="162"/>
      <c r="H20" s="211"/>
      <c r="I20" s="212"/>
      <c r="J20" s="213"/>
      <c r="L20" s="194"/>
      <c r="M20" s="194"/>
      <c r="N20" s="194"/>
      <c r="O20" s="194"/>
      <c r="P20" s="100"/>
      <c r="R20" s="1" t="e">
        <f>AND(H21&gt;=-0.02, H21&lt;=0.02)</f>
        <v>#DIV/0!</v>
      </c>
    </row>
    <row r="21" spans="1:21" ht="16.5" customHeight="1" thickBot="1" x14ac:dyDescent="0.3">
      <c r="F21" s="159" t="s">
        <v>16</v>
      </c>
      <c r="G21" s="160"/>
      <c r="H21" s="202" t="e">
        <f>AVERAGE(H18:J20)</f>
        <v>#DIV/0!</v>
      </c>
      <c r="I21" s="203"/>
      <c r="J21" s="204"/>
      <c r="L21" s="191" t="s">
        <v>36</v>
      </c>
      <c r="M21" s="191"/>
      <c r="N21" s="191"/>
      <c r="O21" s="191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2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2025-05-01T18:25:43Z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