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95 GLOUCESTER, MA/PROJECT DOCUMENTS/"/>
    </mc:Choice>
  </mc:AlternateContent>
  <xr:revisionPtr revIDLastSave="0" documentId="14_{AA1E5503-FBEB-4EF7-AB91-C158EBC6238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<sst xmlns="http://schemas.openxmlformats.org/spreadsheetml/2006/main" count="75" uniqueCount="49">
  <si>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</si>
  <si>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</si>
  <si>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</si>
  <si>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</si>
  <si>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</si>
  <si>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</si>
  <si>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</si>
  <si>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</si>
  <si>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</si>
  <si>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</si>
  <si>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</si>
  <si>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</si>
  <si>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</si>
  <si>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</si>
  <si>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</si>
  <si>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</si>
  <si>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</si>
  <si>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</si>
  <si>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</si>
  <si>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</si>
  <si>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</si>
  <si>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</si>
  <si>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</si>
  <si>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</si>
  <si>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</si>
  <si>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</si>
  <si>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</si>
  <si>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</si>
  <si>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</si>
  <si>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</si>
  <si>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</si>
  <si>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</si>
  <si>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</si>
  <si>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</si>
  <si>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</si>
  <si>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</si>
  <si>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</si>
  <si>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</si>
  <si>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</si>
  <si>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</si>
  <si>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</si>
  <si>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</si>
  <si>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</si>
  <si>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</si>
  <si>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</si>
  <si>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</si>
  <si>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</si>
  <si>
    <t>EF-3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</si>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</sst>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V17" sqref="V1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5250</v>
      </c>
      <c r="D7" s="36"/>
      <c r="E7" s="35">
        <f t="shared" si="0"/>
        <v>4250</v>
      </c>
      <c r="F7" s="36">
        <f t="shared" si="0"/>
        <v>0</v>
      </c>
      <c r="G7" s="37">
        <v>1000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14" t="s">
        <v>47</v>
      </c>
      <c r="B11" s="115" t="s">
        <v>48</v>
      </c>
      <c r="C11" s="105"/>
      <c r="D11" s="106"/>
      <c r="E11" s="107"/>
      <c r="F11" s="106"/>
      <c r="G11" s="108"/>
      <c r="H11" s="109"/>
      <c r="I11" s="110"/>
      <c r="J11" s="109"/>
      <c r="K11" s="108"/>
      <c r="L11" s="109"/>
      <c r="M11" s="111"/>
      <c r="N11" s="111"/>
      <c r="O11" s="112">
        <v>250</v>
      </c>
      <c r="P11" s="113"/>
      <c r="Q11" s="64"/>
      <c r="R11" s="69"/>
    </row>
    <row r="12" spans="1:21" ht="20.149999999999999" customHeight="1" thickBot="1" x14ac:dyDescent="0.3">
      <c r="A12" s="191" t="s">
        <v>18</v>
      </c>
      <c r="B12" s="192"/>
      <c r="C12" s="77">
        <f t="shared" ref="C12:H12" si="2">SUM(C6:C10)</f>
        <v>8750</v>
      </c>
      <c r="D12" s="78">
        <f t="shared" si="2"/>
        <v>0</v>
      </c>
      <c r="E12" s="77">
        <f t="shared" si="2"/>
        <v>7250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SUM(K6:K10)</f>
        <v>1300</v>
      </c>
      <c r="L12" s="80">
        <f t="shared" si="3"/>
        <v>0</v>
      </c>
      <c r="M12" s="104">
        <f t="shared" si="3"/>
        <v>2550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19</v>
      </c>
      <c r="B14" s="86"/>
      <c r="C14" s="86"/>
      <c r="D14" s="86"/>
      <c r="F14" s="159" t="s">
        <v>20</v>
      </c>
      <c r="G14" s="160"/>
      <c r="H14" s="133" t="s">
        <v>21</v>
      </c>
      <c r="I14" s="134"/>
      <c r="J14" s="135"/>
      <c r="L14" s="98" t="s">
        <v>22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1" t="s">
        <v>18</v>
      </c>
      <c r="B15" s="152"/>
      <c r="C15" s="89" t="s">
        <v>11</v>
      </c>
      <c r="D15" s="90" t="s">
        <v>12</v>
      </c>
      <c r="F15" s="161"/>
      <c r="G15" s="162"/>
      <c r="H15" s="136"/>
      <c r="I15" s="137"/>
      <c r="J15" s="138"/>
      <c r="L15" s="130" t="s">
        <v>23</v>
      </c>
      <c r="M15" s="130"/>
      <c r="N15" s="130"/>
      <c r="O15" s="130"/>
      <c r="P15" s="101">
        <f>IF(R14=TRUE, 1, 0)</f>
        <v>1</v>
      </c>
    </row>
    <row r="16" spans="1:21" ht="18.75" customHeight="1" x14ac:dyDescent="0.35">
      <c r="A16" s="153" t="s">
        <v>24</v>
      </c>
      <c r="B16" s="154"/>
      <c r="C16" s="91">
        <f>G12+K12</f>
        <v>2800</v>
      </c>
      <c r="D16" s="92">
        <f>H12+L12</f>
        <v>0</v>
      </c>
      <c r="F16" s="200" t="s">
        <v>25</v>
      </c>
      <c r="G16" s="201"/>
      <c r="H16" s="142"/>
      <c r="I16" s="143"/>
      <c r="J16" s="144"/>
      <c r="L16" s="131"/>
      <c r="M16" s="131"/>
      <c r="N16" s="131"/>
      <c r="O16" s="131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5" t="s">
        <v>26</v>
      </c>
      <c r="B17" s="156"/>
      <c r="C17" s="95">
        <f>M12+O12</f>
        <v>2700</v>
      </c>
      <c r="D17" s="96">
        <f>N12+P12</f>
        <v>0</v>
      </c>
      <c r="F17" s="202" t="s">
        <v>27</v>
      </c>
      <c r="G17" s="203"/>
      <c r="H17" s="145"/>
      <c r="I17" s="146"/>
      <c r="J17" s="147"/>
      <c r="L17" s="132" t="s">
        <v>28</v>
      </c>
      <c r="M17" s="132"/>
      <c r="N17" s="132"/>
      <c r="O17" s="132"/>
      <c r="P17" s="102" t="e">
        <f>IF(R16=TRUE, 1, 0)</f>
        <v>#DIV/0!</v>
      </c>
    </row>
    <row r="18" spans="1:18" ht="18.75" customHeight="1" thickBot="1" x14ac:dyDescent="0.4">
      <c r="A18" s="157" t="s">
        <v>29</v>
      </c>
      <c r="B18" s="158"/>
      <c r="C18" s="93">
        <f>C16-C17</f>
        <v>100</v>
      </c>
      <c r="D18" s="94">
        <f>D16-D17</f>
        <v>0</v>
      </c>
      <c r="F18" s="163" t="s">
        <v>30</v>
      </c>
      <c r="G18" s="164"/>
      <c r="H18" s="148"/>
      <c r="I18" s="149"/>
      <c r="J18" s="150"/>
      <c r="L18" s="131"/>
      <c r="M18" s="131"/>
      <c r="N18" s="131"/>
      <c r="O18" s="131"/>
      <c r="P18" s="103"/>
      <c r="R18" s="1" t="e">
        <f>AND(H19&gt;=-0.02, H19&lt;=0.02)</f>
        <v>#DIV/0!</v>
      </c>
    </row>
    <row r="19" spans="1:18" ht="16.5" customHeight="1" thickBot="1" x14ac:dyDescent="0.3">
      <c r="F19" s="216" t="s">
        <v>31</v>
      </c>
      <c r="G19" s="217"/>
      <c r="H19" s="139" t="e">
        <f>AVERAGE(H16:J18)</f>
        <v>#DIV/0!</v>
      </c>
      <c r="I19" s="140"/>
      <c r="J19" s="141"/>
      <c r="L19" s="128" t="s">
        <v>32</v>
      </c>
      <c r="M19" s="128"/>
      <c r="N19" s="128"/>
      <c r="O19" s="128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8"/>
      <c r="M20" s="128"/>
      <c r="N20" s="128"/>
      <c r="O20" s="128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0"/>
    </row>
    <row r="24" spans="1:18" ht="20.149999999999999" customHeigh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0"/>
    </row>
    <row r="25" spans="1:18" ht="20.149999999999999" customHeight="1" thickBot="1" x14ac:dyDescent="0.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3" t="s">
        <v>34</v>
      </c>
      <c r="B28" s="214"/>
      <c r="C28" s="214"/>
      <c r="D28" s="214"/>
      <c r="E28" s="214"/>
      <c r="F28" s="215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68" t="s">
        <v>35</v>
      </c>
      <c r="C29" s="169"/>
      <c r="D29" s="170" t="s">
        <v>36</v>
      </c>
      <c r="E29" s="171"/>
      <c r="F29" s="171"/>
      <c r="G29" s="172"/>
      <c r="H29" s="170" t="s">
        <v>37</v>
      </c>
      <c r="I29" s="172"/>
      <c r="J29" s="171" t="s">
        <v>38</v>
      </c>
      <c r="K29" s="171"/>
      <c r="L29" s="199" t="s">
        <v>6</v>
      </c>
      <c r="M29" s="199"/>
      <c r="N29" s="195" t="s">
        <v>7</v>
      </c>
      <c r="O29" s="196"/>
      <c r="P29" s="61" t="s">
        <v>39</v>
      </c>
    </row>
    <row r="30" spans="1:18" ht="18.75" customHeight="1" thickBot="1" x14ac:dyDescent="0.3">
      <c r="A30" s="62" t="s">
        <v>40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60">
        <f t="shared" ref="P30:P38" si="4">L30-N30</f>
        <v>0</v>
      </c>
    </row>
    <row r="31" spans="1:18" ht="18.75" customHeight="1" thickBot="1" x14ac:dyDescent="0.3">
      <c r="A31" s="63" t="s">
        <v>40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60">
        <f t="shared" si="4"/>
        <v>0</v>
      </c>
    </row>
    <row r="32" spans="1:18" ht="19.25" customHeight="1" thickBot="1" x14ac:dyDescent="0.3">
      <c r="A32" s="63" t="s">
        <v>40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60">
        <f t="shared" si="4"/>
        <v>0</v>
      </c>
    </row>
    <row r="33" spans="1:16" ht="19.5" customHeight="1" thickBot="1" x14ac:dyDescent="0.3">
      <c r="A33" s="62" t="s">
        <v>40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60">
        <f t="shared" si="4"/>
        <v>0</v>
      </c>
    </row>
    <row r="34" spans="1:16" ht="19.5" customHeight="1" thickBot="1" x14ac:dyDescent="0.3">
      <c r="A34" s="63" t="s">
        <v>40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60">
        <f t="shared" si="4"/>
        <v>0</v>
      </c>
    </row>
    <row r="35" spans="1:16" ht="19.5" customHeight="1" thickBot="1" x14ac:dyDescent="0.3">
      <c r="A35" s="63" t="s">
        <v>40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0">
        <f t="shared" si="4"/>
        <v>0</v>
      </c>
    </row>
    <row r="36" spans="1:16" ht="19.5" customHeight="1" thickBot="1" x14ac:dyDescent="0.3">
      <c r="A36" s="62" t="s">
        <v>40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60">
        <f t="shared" si="4"/>
        <v>0</v>
      </c>
    </row>
    <row r="37" spans="1:16" ht="19.5" customHeight="1" thickBot="1" x14ac:dyDescent="0.3">
      <c r="A37" s="63" t="s">
        <v>40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0">
        <f t="shared" si="4"/>
        <v>0</v>
      </c>
    </row>
    <row r="38" spans="1:16" ht="18.75" customHeight="1" x14ac:dyDescent="0.25">
      <c r="A38" s="63" t="s">
        <v>40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elements/1.1/"/>
    <ds:schemaRef ds:uri="3e5f4dc7-86db-493c-83c7-3c7665976394"/>
    <ds:schemaRef ds:uri="http://schemas.microsoft.com/office/infopath/2007/PartnerControls"/>
    <ds:schemaRef ds:uri="616d5787-8033-417d-8d26-bf00747a0ed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2025-06-05T13:39:01Z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