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98499F40-B353-4B60-98B2-B8F5BCEF2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<sst xmlns="http://schemas.openxmlformats.org/spreadsheetml/2006/main" count="85" uniqueCount="53">
  <si>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</si>
  <si>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</si>
  <si>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</si>
  <si>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</si>
  <si>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</si>
  <si>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</si>
  <si>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</si>
  <si>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</si>
  <si>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</si>
  <si>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</si>
  <si>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</si>
  <si>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</si>
  <si>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</si>
  <si>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</si>
  <si>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</si>
  <si>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</si>
  <si>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</si>
  <si>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</si>
  <si>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</si>
  <si>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</si>
  <si>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</si>
  <si>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</si>
  <si>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</si>
  <si>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</si>
  <si>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</si>
  <si>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</si>
  <si>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</si>
  <si>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</si>
  <si>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</si>
  <si>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</si>
  <si>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</si>
  <si>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</si>
  <si>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</si>
  <si>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</si>
  <si>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</si>
  <si>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</si>
  <si>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</si>
  <si>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</si>
  <si>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</si>
  <si>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</si>
  <si>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</si>
  <si>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</si>
  <si>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</si>
  <si>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</si>
  <si>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</si>
  <si>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</si>
  <si>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</si>
  <si>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</si>
  <si>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</si>
  <si>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SIDE DINING</t>
  </si>
  <si>
    <t>KITCHEN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</si>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</sst>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5" zoomScaleNormal="85" zoomScaleSheetLayoutView="85" workbookViewId="0">
      <selection activeCell="H21" sqref="H21:J2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3150</v>
      </c>
      <c r="D6" s="24">
        <v>3152</v>
      </c>
      <c r="E6" s="23">
        <f t="shared" ref="E6:F7" si="0">C6-G6</f>
        <v>2400</v>
      </c>
      <c r="F6" s="24">
        <f t="shared" si="0"/>
        <v>2401</v>
      </c>
      <c r="G6" s="25">
        <v>750</v>
      </c>
      <c r="H6" s="26">
        <v>751</v>
      </c>
      <c r="I6" s="27">
        <f>G6/C6</f>
        <v>0.23809523809523808</v>
      </c>
      <c r="J6" s="28">
        <f>H6/D6</f>
        <v>0.23826142131979697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8500</v>
      </c>
      <c r="D7" s="36">
        <v>8577</v>
      </c>
      <c r="E7" s="35">
        <f t="shared" si="0"/>
        <v>6600</v>
      </c>
      <c r="F7" s="36">
        <f t="shared" si="0"/>
        <v>6646</v>
      </c>
      <c r="G7" s="37">
        <v>1900</v>
      </c>
      <c r="H7" s="38">
        <v>1931</v>
      </c>
      <c r="I7" s="39">
        <f t="shared" ref="I7:J7" si="1">G7/C7</f>
        <v>0.22352941176470589</v>
      </c>
      <c r="J7" s="40">
        <f t="shared" si="1"/>
        <v>0.22513699428704675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3867</v>
      </c>
      <c r="E8" s="35">
        <f t="shared" ref="E8:E10" si="2">C8-G8</f>
        <v>3000</v>
      </c>
      <c r="F8" s="36">
        <f t="shared" ref="F8:F10" si="3">D8-H8</f>
        <v>2833</v>
      </c>
      <c r="G8" s="37">
        <v>1000</v>
      </c>
      <c r="H8" s="38">
        <v>1034</v>
      </c>
      <c r="I8" s="39">
        <f t="shared" ref="I8:I9" si="4">G8/C8</f>
        <v>0.25</v>
      </c>
      <c r="J8" s="40">
        <f t="shared" ref="J8:J9" si="5">H8/D8</f>
        <v>0.2673907421773985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2750</v>
      </c>
      <c r="D9" s="36">
        <v>2825</v>
      </c>
      <c r="E9" s="35">
        <f t="shared" si="2"/>
        <v>2150</v>
      </c>
      <c r="F9" s="36">
        <f t="shared" si="3"/>
        <v>2196</v>
      </c>
      <c r="G9" s="37">
        <v>600</v>
      </c>
      <c r="H9" s="38">
        <v>629</v>
      </c>
      <c r="I9" s="39">
        <f t="shared" si="4"/>
        <v>0.21818181818181817</v>
      </c>
      <c r="J9" s="40">
        <f t="shared" si="5"/>
        <v>0.22265486725663716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2000</v>
      </c>
      <c r="D10" s="114">
        <v>1914</v>
      </c>
      <c r="E10" s="113">
        <f t="shared" si="2"/>
        <v>1700</v>
      </c>
      <c r="F10" s="114">
        <f t="shared" si="3"/>
        <v>1627</v>
      </c>
      <c r="G10" s="102">
        <v>300</v>
      </c>
      <c r="H10" s="103">
        <v>287</v>
      </c>
      <c r="I10" s="104">
        <f>G10/C10</f>
        <v>0.15</v>
      </c>
      <c r="J10" s="105">
        <f>H10/D10</f>
        <v>0.14994775339602925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2016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1416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>
        <v>496</v>
      </c>
      <c r="Q13" s="61"/>
      <c r="R13" s="66"/>
    </row>
    <row r="14" spans="1:21" ht="20.100000000000001" customHeight="1" thickBot="1" x14ac:dyDescent="0.3">
      <c r="A14" s="129" t="s">
        <v>28</v>
      </c>
      <c r="B14" s="130"/>
      <c r="C14" s="74">
        <f t="shared" ref="C14:H14" si="6">SUM(C6:C13)</f>
        <v>20400</v>
      </c>
      <c r="D14" s="75">
        <f t="shared" si="6"/>
        <v>20335</v>
      </c>
      <c r="E14" s="74">
        <f t="shared" si="6"/>
        <v>15850</v>
      </c>
      <c r="F14" s="75">
        <f t="shared" si="6"/>
        <v>15703</v>
      </c>
      <c r="G14" s="76">
        <f t="shared" si="6"/>
        <v>4550</v>
      </c>
      <c r="H14" s="77">
        <f t="shared" si="6"/>
        <v>4632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3432</v>
      </c>
      <c r="O14" s="81">
        <f t="shared" si="7"/>
        <v>500</v>
      </c>
      <c r="P14" s="82">
        <f t="shared" si="7"/>
        <v>496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25">
      <c r="A18" s="216" t="s">
        <v>31</v>
      </c>
      <c r="B18" s="217"/>
      <c r="C18" s="88">
        <f>G14+K14</f>
        <v>4550</v>
      </c>
      <c r="D18" s="89">
        <f>H14+L14</f>
        <v>4632</v>
      </c>
      <c r="F18" s="143" t="s">
        <v>13</v>
      </c>
      <c r="G18" s="144"/>
      <c r="H18" s="205">
        <v>1.8700000000000001E-2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18" t="s">
        <v>30</v>
      </c>
      <c r="B19" s="219"/>
      <c r="C19" s="92">
        <f>M14+O14</f>
        <v>3814</v>
      </c>
      <c r="D19" s="93">
        <f>N14+P14</f>
        <v>3928</v>
      </c>
      <c r="F19" s="145" t="s">
        <v>14</v>
      </c>
      <c r="G19" s="146"/>
      <c r="H19" s="208">
        <v>1.8499999999999999E-2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35">
      <c r="A20" s="220" t="s">
        <v>18</v>
      </c>
      <c r="B20" s="221"/>
      <c r="C20" s="90">
        <f>C18-C19</f>
        <v>736</v>
      </c>
      <c r="D20" s="91">
        <f>D18-D19</f>
        <v>704</v>
      </c>
      <c r="F20" s="161" t="s">
        <v>15</v>
      </c>
      <c r="G20" s="162"/>
      <c r="H20" s="211">
        <v>1.7299999999999999E-2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1</v>
      </c>
    </row>
    <row r="21" spans="1:21" ht="16.5" customHeight="1" thickBot="1" x14ac:dyDescent="0.3">
      <c r="F21" s="159" t="s">
        <v>16</v>
      </c>
      <c r="G21" s="160"/>
      <c r="H21" s="202">
        <f>AVERAGE(H18:J20)</f>
        <v>1.8166666666666664E-2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2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391E6-00D6-46B3-BAC9-3673E078BA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A19DF0D-DCA7-4733-A876-67BB84934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5004F-958C-43BE-9481-2E4520317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2022-12-16T16:17:15Z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