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Harrison, AR/PROJECT DOCUMENTS/"/>
    </mc:Choice>
  </mc:AlternateContent>
  <xr:revisionPtr revIDLastSave="0" documentId="14_{694B7ED9-EBB4-4A54-A2F5-57FB926AED7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<sst xmlns="http://schemas.openxmlformats.org/spreadsheetml/2006/main" count="74" uniqueCount="48">
  <si>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</si>
  <si>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</si>
  <si>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</si>
  <si>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</si>
  <si>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</si>
  <si>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</si>
  <si>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</si>
  <si>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</si>
  <si>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</si>
  <si>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</si>
  <si>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</si>
  <si>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</si>
  <si>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</si>
  <si>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</si>
  <si>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</si>
  <si>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</si>
  <si>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</si>
  <si>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</si>
  <si>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</si>
  <si>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</si>
  <si>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</si>
  <si>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</si>
  <si>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</si>
  <si>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</si>
  <si>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</si>
  <si>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</si>
  <si>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</si>
  <si>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</si>
  <si>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</si>
  <si>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</si>
  <si>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</si>
  <si>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</si>
  <si>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</si>
  <si>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</si>
  <si>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</si>
  <si>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</si>
  <si>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</si>
  <si>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PRV 2</t>
  </si>
  <si>
    <t>PRV 3</t>
  </si>
  <si>
    <t>PRV 1</t>
  </si>
  <si>
    <t>DINING</t>
  </si>
  <si>
    <t>RESTROOM</t>
  </si>
  <si>
    <t>MOP ROOM</t>
  </si>
  <si>
    <t>RTU 1(DOAS)</t>
  </si>
  <si>
    <t>RTU-2(DOAS)</t>
  </si>
  <si>
    <t>EF1-A</t>
  </si>
  <si>
    <t xml:space="preserve">FRYER HOOD </t>
  </si>
  <si>
    <t>GRIDDLE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</si>
</sst>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30526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topLeftCell="A2" zoomScaleNormal="100" zoomScaleSheetLayoutView="80" workbookViewId="0">
      <selection activeCell="X16" sqref="X16"/>
    </sheetView>
  </sheetViews>
  <sheetFormatPr defaultColWidth="9.1796875" defaultRowHeight="12.5" x14ac:dyDescent="0.25"/>
  <cols>
    <col min="1" max="1" width="13.726562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43</v>
      </c>
      <c r="B6" s="73" t="s">
        <v>40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44</v>
      </c>
      <c r="B7" s="74" t="s">
        <v>36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37</v>
      </c>
      <c r="B8" s="74" t="s">
        <v>47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6" t="s">
        <v>38</v>
      </c>
      <c r="B9" s="104" t="s">
        <v>46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49999999999999" customHeight="1" x14ac:dyDescent="0.25">
      <c r="A10" s="76" t="s">
        <v>39</v>
      </c>
      <c r="B10" s="74" t="s">
        <v>41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4"/>
      <c r="R10" s="69"/>
    </row>
    <row r="11" spans="1:21" ht="20.149999999999999" customHeight="1" thickBot="1" x14ac:dyDescent="0.3">
      <c r="A11" s="76" t="s">
        <v>45</v>
      </c>
      <c r="B11" s="74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49999999999999" customHeight="1" thickBot="1" x14ac:dyDescent="0.3">
      <c r="A12" s="190" t="s">
        <v>13</v>
      </c>
      <c r="B12" s="191"/>
      <c r="C12" s="77">
        <f t="shared" ref="C12:H12" si="2">SUM(C6:C11)</f>
        <v>12300</v>
      </c>
      <c r="D12" s="78">
        <f t="shared" si="2"/>
        <v>0</v>
      </c>
      <c r="E12" s="77">
        <f t="shared" si="2"/>
        <v>8850</v>
      </c>
      <c r="F12" s="78">
        <f t="shared" si="2"/>
        <v>0</v>
      </c>
      <c r="G12" s="79">
        <f t="shared" si="2"/>
        <v>3450</v>
      </c>
      <c r="H12" s="80">
        <f t="shared" si="2"/>
        <v>0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14">
        <f t="shared" si="3"/>
        <v>3000</v>
      </c>
      <c r="N12" s="83">
        <f t="shared" si="3"/>
        <v>0</v>
      </c>
      <c r="O12" s="84">
        <f t="shared" si="3"/>
        <v>450</v>
      </c>
      <c r="P12" s="85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14</v>
      </c>
      <c r="B14" s="86"/>
      <c r="C14" s="86"/>
      <c r="D14" s="86"/>
      <c r="F14" s="158" t="s">
        <v>15</v>
      </c>
      <c r="G14" s="159"/>
      <c r="H14" s="132" t="s">
        <v>16</v>
      </c>
      <c r="I14" s="133"/>
      <c r="J14" s="134"/>
      <c r="L14" s="98" t="s">
        <v>17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13</v>
      </c>
      <c r="B15" s="151"/>
      <c r="C15" s="89" t="s">
        <v>11</v>
      </c>
      <c r="D15" s="90" t="s">
        <v>12</v>
      </c>
      <c r="F15" s="160"/>
      <c r="G15" s="161"/>
      <c r="H15" s="135"/>
      <c r="I15" s="136"/>
      <c r="J15" s="137"/>
      <c r="L15" s="129" t="s">
        <v>18</v>
      </c>
      <c r="M15" s="129"/>
      <c r="N15" s="129"/>
      <c r="O15" s="129"/>
      <c r="P15" s="101">
        <f>IF(R14=TRUE, 1, 0)</f>
        <v>1</v>
      </c>
    </row>
    <row r="16" spans="1:21" ht="18.75" customHeight="1" x14ac:dyDescent="0.35">
      <c r="A16" s="152" t="s">
        <v>19</v>
      </c>
      <c r="B16" s="153"/>
      <c r="C16" s="91">
        <f>G12+K12</f>
        <v>3450</v>
      </c>
      <c r="D16" s="92">
        <f>H12+L12</f>
        <v>0</v>
      </c>
      <c r="F16" s="199" t="s">
        <v>20</v>
      </c>
      <c r="G16" s="200"/>
      <c r="H16" s="141"/>
      <c r="I16" s="142"/>
      <c r="J16" s="143"/>
      <c r="L16" s="130"/>
      <c r="M16" s="130"/>
      <c r="N16" s="130"/>
      <c r="O16" s="13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4" t="s">
        <v>21</v>
      </c>
      <c r="B17" s="155"/>
      <c r="C17" s="95">
        <f>M12+O12</f>
        <v>3450</v>
      </c>
      <c r="D17" s="96">
        <f>N12+P12</f>
        <v>0</v>
      </c>
      <c r="F17" s="201" t="s">
        <v>22</v>
      </c>
      <c r="G17" s="202"/>
      <c r="H17" s="144"/>
      <c r="I17" s="145"/>
      <c r="J17" s="146"/>
      <c r="L17" s="131" t="s">
        <v>23</v>
      </c>
      <c r="M17" s="131"/>
      <c r="N17" s="131"/>
      <c r="O17" s="131"/>
      <c r="P17" s="102" t="e">
        <f>IF(R16=TRUE, 1, 0)</f>
        <v>#DIV/0!</v>
      </c>
    </row>
    <row r="18" spans="1:18" ht="18.75" customHeight="1" thickBot="1" x14ac:dyDescent="0.4">
      <c r="A18" s="156" t="s">
        <v>24</v>
      </c>
      <c r="B18" s="157"/>
      <c r="C18" s="93">
        <f>C16-C17</f>
        <v>0</v>
      </c>
      <c r="D18" s="94">
        <f>D16-D17</f>
        <v>0</v>
      </c>
      <c r="F18" s="162" t="s">
        <v>25</v>
      </c>
      <c r="G18" s="163"/>
      <c r="H18" s="147"/>
      <c r="I18" s="148"/>
      <c r="J18" s="149"/>
      <c r="L18" s="130"/>
      <c r="M18" s="130"/>
      <c r="N18" s="130"/>
      <c r="O18" s="130"/>
      <c r="P18" s="103"/>
      <c r="R18" s="1" t="e">
        <f>AND(H19&gt;=-0.02, H19&lt;=0.02)</f>
        <v>#DIV/0!</v>
      </c>
    </row>
    <row r="19" spans="1:18" ht="16.5" customHeight="1" thickBot="1" x14ac:dyDescent="0.3">
      <c r="F19" s="215" t="s">
        <v>26</v>
      </c>
      <c r="G19" s="216"/>
      <c r="H19" s="138" t="e">
        <f>AVERAGE(H16:J18)</f>
        <v>#DIV/0!</v>
      </c>
      <c r="I19" s="139"/>
      <c r="J19" s="140"/>
      <c r="L19" s="127" t="s">
        <v>27</v>
      </c>
      <c r="M19" s="127"/>
      <c r="N19" s="127"/>
      <c r="O19" s="127"/>
      <c r="P19" s="97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100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49999999999999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49999999999999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2" t="s">
        <v>29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3">
      <c r="A29" s="5" t="s">
        <v>9</v>
      </c>
      <c r="B29" s="167" t="s">
        <v>30</v>
      </c>
      <c r="C29" s="168"/>
      <c r="D29" s="169" t="s">
        <v>31</v>
      </c>
      <c r="E29" s="170"/>
      <c r="F29" s="170"/>
      <c r="G29" s="171"/>
      <c r="H29" s="169" t="s">
        <v>32</v>
      </c>
      <c r="I29" s="171"/>
      <c r="J29" s="170" t="s">
        <v>33</v>
      </c>
      <c r="K29" s="170"/>
      <c r="L29" s="198" t="s">
        <v>6</v>
      </c>
      <c r="M29" s="198"/>
      <c r="N29" s="194" t="s">
        <v>7</v>
      </c>
      <c r="O29" s="195"/>
      <c r="P29" s="61" t="s">
        <v>34</v>
      </c>
    </row>
    <row r="30" spans="1:18" ht="18.75" customHeight="1" thickBot="1" x14ac:dyDescent="0.3">
      <c r="A30" s="62" t="s">
        <v>35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4">L30-N30</f>
        <v>0</v>
      </c>
    </row>
    <row r="31" spans="1:18" ht="18.75" customHeight="1" thickBot="1" x14ac:dyDescent="0.3">
      <c r="A31" s="63" t="s">
        <v>35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4"/>
        <v>0</v>
      </c>
    </row>
    <row r="32" spans="1:18" ht="19.149999999999999" customHeight="1" thickBot="1" x14ac:dyDescent="0.3">
      <c r="A32" s="63" t="s">
        <v>35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4"/>
        <v>0</v>
      </c>
    </row>
    <row r="33" spans="1:16" ht="19.5" customHeight="1" thickBot="1" x14ac:dyDescent="0.3">
      <c r="A33" s="62" t="s">
        <v>35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4"/>
        <v>0</v>
      </c>
    </row>
    <row r="34" spans="1:16" ht="19.5" customHeight="1" thickBot="1" x14ac:dyDescent="0.3">
      <c r="A34" s="63" t="s">
        <v>35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4"/>
        <v>0</v>
      </c>
    </row>
    <row r="35" spans="1:16" ht="19.5" customHeight="1" thickBot="1" x14ac:dyDescent="0.3">
      <c r="A35" s="63" t="s">
        <v>35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4"/>
        <v>0</v>
      </c>
    </row>
    <row r="36" spans="1:16" ht="19.5" customHeight="1" thickBot="1" x14ac:dyDescent="0.3">
      <c r="A36" s="62" t="s">
        <v>35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4"/>
        <v>0</v>
      </c>
    </row>
    <row r="37" spans="1:16" ht="19.5" customHeight="1" thickBot="1" x14ac:dyDescent="0.3">
      <c r="A37" s="63" t="s">
        <v>35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4"/>
        <v>0</v>
      </c>
    </row>
    <row r="38" spans="1:16" ht="18.75" customHeight="1" x14ac:dyDescent="0.25">
      <c r="A38" s="63" t="s">
        <v>35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2025-04-17T21:50:01Z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