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 3876\"/>
    </mc:Choice>
  </mc:AlternateContent>
  <xr:revisionPtr revIDLastSave="0" documentId="8_{D0A32D7D-1B2B-4D18-A567-BC349F8391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<sst xmlns="http://schemas.openxmlformats.org/spreadsheetml/2006/main" count="72" uniqueCount="46">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</sst>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B6" zoomScale="122" zoomScaleNormal="55" zoomScaleSheetLayoutView="8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28515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25">
      <c r="A6" s="72" t="s">
        <v>13</v>
      </c>
      <c r="B6" s="70" t="s">
        <v>41</v>
      </c>
      <c r="C6" s="23">
        <v>3400</v>
      </c>
      <c r="D6" s="24">
        <v>3318</v>
      </c>
      <c r="E6" s="23">
        <v>2900</v>
      </c>
      <c r="F6" s="24">
        <f t="shared" ref="F6" si="0">D6-H6</f>
        <v>2775</v>
      </c>
      <c r="G6" s="25">
        <v>500</v>
      </c>
      <c r="H6" s="26">
        <v>543</v>
      </c>
      <c r="I6" s="27">
        <f>G6/C6</f>
        <v>0.14705882352941177</v>
      </c>
      <c r="J6" s="28">
        <f>H6/D6</f>
        <v>0.16365280289330922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42</v>
      </c>
      <c r="C7" s="35">
        <v>4400</v>
      </c>
      <c r="D7" s="36">
        <v>4500</v>
      </c>
      <c r="E7" s="23">
        <v>3400</v>
      </c>
      <c r="F7" s="36">
        <f>D7-H7</f>
        <v>3474</v>
      </c>
      <c r="G7" s="25">
        <v>1000</v>
      </c>
      <c r="H7" s="38">
        <v>1026</v>
      </c>
      <c r="I7" s="39">
        <f t="shared" ref="I7" si="1">G7/C7</f>
        <v>0.22727272727272727</v>
      </c>
      <c r="J7" s="40">
        <f>H7/D7</f>
        <v>0.22800000000000001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43</v>
      </c>
      <c r="C8" s="35">
        <v>3400</v>
      </c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2435</v>
      </c>
      <c r="O8" s="45"/>
      <c r="P8" s="46"/>
      <c r="Q8" s="61"/>
      <c r="R8" s="66"/>
    </row>
    <row r="9" spans="1:21" ht="20.100000000000001" customHeight="1" x14ac:dyDescent="0.2">
      <c r="A9" s="73" t="s">
        <v>16</v>
      </c>
      <c r="B9" s="71" t="s">
        <v>44</v>
      </c>
      <c r="C9" s="35">
        <v>3400</v>
      </c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>
        <v>140</v>
      </c>
      <c r="Q9" s="61"/>
      <c r="R9" s="66"/>
    </row>
    <row r="10" spans="1:21" ht="20.100000000000001" customHeight="1" thickBot="1" x14ac:dyDescent="0.25">
      <c r="A10" s="73" t="s">
        <v>40</v>
      </c>
      <c r="B10" s="71" t="s">
        <v>45</v>
      </c>
      <c r="C10" s="35">
        <v>3400</v>
      </c>
      <c r="D10" s="48"/>
      <c r="E10" s="47"/>
      <c r="F10" s="48"/>
      <c r="G10" s="41"/>
      <c r="H10" s="42"/>
      <c r="I10" s="49"/>
      <c r="J10" s="42"/>
      <c r="K10" s="37">
        <v>1300</v>
      </c>
      <c r="L10" s="38">
        <v>1277</v>
      </c>
      <c r="M10" s="43"/>
      <c r="N10" s="44"/>
      <c r="O10" s="45"/>
      <c r="P10" s="46"/>
      <c r="Q10" s="61"/>
      <c r="R10" s="66"/>
    </row>
    <row r="11" spans="1:21" ht="20.100000000000001" customHeight="1" thickBot="1" x14ac:dyDescent="0.25">
      <c r="A11" s="104" t="s">
        <v>17</v>
      </c>
      <c r="B11" s="105"/>
      <c r="C11" s="74">
        <f t="shared" ref="C11:H11" si="2">SUM(C6:C10)</f>
        <v>18000</v>
      </c>
      <c r="D11" s="75">
        <f t="shared" si="2"/>
        <v>7818</v>
      </c>
      <c r="E11" s="74">
        <f t="shared" si="2"/>
        <v>6300</v>
      </c>
      <c r="F11" s="75">
        <f t="shared" si="2"/>
        <v>6249</v>
      </c>
      <c r="G11" s="76">
        <f t="shared" si="2"/>
        <v>1500</v>
      </c>
      <c r="H11" s="77">
        <f t="shared" si="2"/>
        <v>1569</v>
      </c>
      <c r="I11" s="78"/>
      <c r="J11" s="79"/>
      <c r="K11" s="76">
        <f t="shared" ref="K11:P11" si="3">SUM(K6:K10)</f>
        <v>1300</v>
      </c>
      <c r="L11" s="77">
        <f t="shared" si="3"/>
        <v>1277</v>
      </c>
      <c r="M11" s="101">
        <f t="shared" si="3"/>
        <v>2550</v>
      </c>
      <c r="N11" s="80">
        <f t="shared" si="3"/>
        <v>2435</v>
      </c>
      <c r="O11" s="81">
        <f t="shared" si="3"/>
        <v>150</v>
      </c>
      <c r="P11" s="82">
        <f t="shared" si="3"/>
        <v>140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">
      <c r="A15" s="191" t="s">
        <v>23</v>
      </c>
      <c r="B15" s="192"/>
      <c r="C15" s="88">
        <f>G11+K11</f>
        <v>2800</v>
      </c>
      <c r="D15" s="89">
        <f>H11+L11</f>
        <v>2846</v>
      </c>
      <c r="F15" s="120" t="s">
        <v>24</v>
      </c>
      <c r="G15" s="121"/>
      <c r="H15" s="180">
        <v>9.4000000000000004E-3</v>
      </c>
      <c r="I15" s="181"/>
      <c r="J15" s="182"/>
      <c r="L15" s="169"/>
      <c r="M15" s="169"/>
      <c r="N15" s="169"/>
      <c r="O15" s="169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3" t="s">
        <v>25</v>
      </c>
      <c r="B16" s="194"/>
      <c r="C16" s="92">
        <f>M11+O11</f>
        <v>2700</v>
      </c>
      <c r="D16" s="93">
        <f>N11+P11</f>
        <v>2575</v>
      </c>
      <c r="F16" s="122" t="s">
        <v>26</v>
      </c>
      <c r="G16" s="123"/>
      <c r="H16" s="183">
        <v>1.14E-2</v>
      </c>
      <c r="I16" s="184"/>
      <c r="J16" s="185"/>
      <c r="L16" s="170" t="s">
        <v>27</v>
      </c>
      <c r="M16" s="170"/>
      <c r="N16" s="170"/>
      <c r="O16" s="170"/>
      <c r="P16" s="99">
        <f>IF(R15=TRUE, 1, 0)</f>
        <v>1</v>
      </c>
    </row>
    <row r="17" spans="1:18" ht="18.75" customHeight="1" thickBot="1" x14ac:dyDescent="0.3">
      <c r="A17" s="195" t="s">
        <v>28</v>
      </c>
      <c r="B17" s="196"/>
      <c r="C17" s="90">
        <f>C15-C16</f>
        <v>100</v>
      </c>
      <c r="D17" s="91">
        <f>D15-D16</f>
        <v>271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b">
        <f>AND(H18&gt;=-0.02, H18&lt;=0.02)</f>
        <v>1</v>
      </c>
    </row>
    <row r="18" spans="1:18" ht="16.5" customHeight="1" thickBot="1" x14ac:dyDescent="0.25">
      <c r="F18" s="136" t="s">
        <v>30</v>
      </c>
      <c r="G18" s="137"/>
      <c r="H18" s="177">
        <f>AVERAGE(H15:J17)</f>
        <v>1.04E-2</v>
      </c>
      <c r="I18" s="178"/>
      <c r="J18" s="179"/>
      <c r="L18" s="166" t="s">
        <v>31</v>
      </c>
      <c r="M18" s="166"/>
      <c r="N18" s="166"/>
      <c r="O18" s="166"/>
      <c r="P18" s="94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25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25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149999999999999" customHeight="1" thickBot="1" x14ac:dyDescent="0.25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25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25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25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25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25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2025-01-08T06:37:49Z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